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<sst xmlns="http://schemas.openxmlformats.org/spreadsheetml/2006/main" count="182" uniqueCount="165">
  <si>
    <t>Pays régions</t>
  </si>
  <si>
    <t>%</t>
  </si>
  <si>
    <t>connec</t>
  </si>
  <si>
    <t>tout</t>
  </si>
  <si>
    <r>
      <t xml:space="preserve">France </t>
    </r>
    <r>
      <rPr>
        <sz val="8"/>
        <color indexed="13"/>
        <rFont val="Arial"/>
        <family val="2"/>
      </rPr>
      <t>métro</t>
    </r>
  </si>
  <si>
    <t>non  Fr</t>
  </si>
  <si>
    <t>+ Dom Tom       +</t>
  </si>
  <si>
    <t>Canada</t>
  </si>
  <si>
    <t>B + Lux.</t>
  </si>
  <si>
    <t>USA</t>
  </si>
  <si>
    <t>E</t>
  </si>
  <si>
    <t>CH</t>
  </si>
  <si>
    <t>D + A</t>
  </si>
  <si>
    <t>Maghreb</t>
  </si>
  <si>
    <t>Grt Britain + Irl</t>
  </si>
  <si>
    <t>Mexique</t>
  </si>
  <si>
    <t>Colombie</t>
  </si>
  <si>
    <t>Maroc</t>
  </si>
  <si>
    <t>Scandinavie</t>
  </si>
  <si>
    <t>Argentine</t>
  </si>
  <si>
    <t>Chine (s)</t>
  </si>
  <si>
    <t>Tunisie</t>
  </si>
  <si>
    <t>Hollande</t>
  </si>
  <si>
    <t xml:space="preserve"> </t>
  </si>
  <si>
    <t>Pologne</t>
  </si>
  <si>
    <t>Afrique du sud</t>
  </si>
  <si>
    <t>Italie</t>
  </si>
  <si>
    <t>Chili</t>
  </si>
  <si>
    <t>Luxembourg</t>
  </si>
  <si>
    <t>Algérie</t>
  </si>
  <si>
    <t>Suède</t>
  </si>
  <si>
    <t>Australie + NZ</t>
  </si>
  <si>
    <t>Venezuela</t>
  </si>
  <si>
    <t>Brésil</t>
  </si>
  <si>
    <t>Portugal</t>
  </si>
  <si>
    <t>Afrique noire</t>
  </si>
  <si>
    <t>Asie SE + Océan</t>
  </si>
  <si>
    <t>Moyen Or + Maghreb</t>
  </si>
  <si>
    <t>Amérique latine</t>
  </si>
  <si>
    <t>Europe</t>
  </si>
  <si>
    <t>en français</t>
  </si>
  <si>
    <t>In english</t>
  </si>
  <si>
    <t>past</t>
  </si>
  <si>
    <t>scien</t>
  </si>
  <si>
    <t>acc</t>
  </si>
  <si>
    <t>jeu</t>
  </si>
  <si>
    <t>CD</t>
  </si>
  <si>
    <t>en Espanol</t>
  </si>
  <si>
    <t>In deutsch spr</t>
  </si>
  <si>
    <t>Total</t>
  </si>
  <si>
    <t>120 connections   =     0,1 %</t>
  </si>
  <si>
    <t>En détail</t>
  </si>
  <si>
    <t>% hors Fr</t>
  </si>
  <si>
    <t>France</t>
  </si>
  <si>
    <t>Belgique</t>
  </si>
  <si>
    <t>Suisse</t>
  </si>
  <si>
    <t xml:space="preserve">      Espagne</t>
  </si>
  <si>
    <t xml:space="preserve">      Allemagne</t>
  </si>
  <si>
    <t xml:space="preserve">      Autriche</t>
  </si>
  <si>
    <t>Royaume Uni</t>
  </si>
  <si>
    <t>Irlande</t>
  </si>
  <si>
    <t xml:space="preserve">      Hollande</t>
  </si>
  <si>
    <t>Finlande</t>
  </si>
  <si>
    <t>Norvège</t>
  </si>
  <si>
    <t>Danemark</t>
  </si>
  <si>
    <t xml:space="preserve">      Iceland</t>
  </si>
  <si>
    <t xml:space="preserve">      Lettonie</t>
  </si>
  <si>
    <t xml:space="preserve">      Lithuanie</t>
  </si>
  <si>
    <t xml:space="preserve">      Estonie</t>
  </si>
  <si>
    <t>Grèce</t>
  </si>
  <si>
    <t xml:space="preserve">    Hongrie</t>
  </si>
  <si>
    <t xml:space="preserve">    Slovénie</t>
  </si>
  <si>
    <t xml:space="preserve">    Tchéquie</t>
  </si>
  <si>
    <t xml:space="preserve">    Slovaquie</t>
  </si>
  <si>
    <t xml:space="preserve">    Roumanie</t>
  </si>
  <si>
    <t xml:space="preserve">    Bulgarie</t>
  </si>
  <si>
    <t xml:space="preserve">    Serbie</t>
  </si>
  <si>
    <t xml:space="preserve">    Croatie</t>
  </si>
  <si>
    <t xml:space="preserve">   Monténégro</t>
  </si>
  <si>
    <t xml:space="preserve">   Macédoine</t>
  </si>
  <si>
    <t xml:space="preserve">   Moldavie</t>
  </si>
  <si>
    <t>Ukraine</t>
  </si>
  <si>
    <t>Russia</t>
  </si>
  <si>
    <t>Kazakstan</t>
  </si>
  <si>
    <t>Arménie</t>
  </si>
  <si>
    <t xml:space="preserve">      Malte</t>
  </si>
  <si>
    <t xml:space="preserve">  Lischenstein</t>
  </si>
  <si>
    <t xml:space="preserve">      Gibraltar</t>
  </si>
  <si>
    <t xml:space="preserve">      Monaco</t>
  </si>
  <si>
    <t xml:space="preserve">      Turquie</t>
  </si>
  <si>
    <t xml:space="preserve">      Liban</t>
  </si>
  <si>
    <t xml:space="preserve">      Iran</t>
  </si>
  <si>
    <t xml:space="preserve">      Pakistan</t>
  </si>
  <si>
    <t>Arab. Saoud</t>
  </si>
  <si>
    <t>Qatar</t>
  </si>
  <si>
    <t>Bahreïn</t>
  </si>
  <si>
    <t>Emirat Unis</t>
  </si>
  <si>
    <t>Koweit</t>
  </si>
  <si>
    <t xml:space="preserve">      Lybie</t>
  </si>
  <si>
    <t xml:space="preserve">      Egypte</t>
  </si>
  <si>
    <t xml:space="preserve">      Israël</t>
  </si>
  <si>
    <t>Sénégal</t>
  </si>
  <si>
    <t>Cote d'Ivoire</t>
  </si>
  <si>
    <t>Togo</t>
  </si>
  <si>
    <t>Bénin</t>
  </si>
  <si>
    <t xml:space="preserve">      Nigéria</t>
  </si>
  <si>
    <t>Burkina Faso</t>
  </si>
  <si>
    <t>Niger</t>
  </si>
  <si>
    <t xml:space="preserve">      Gabon</t>
  </si>
  <si>
    <t>Centrafrique</t>
  </si>
  <si>
    <t>Congo</t>
  </si>
  <si>
    <t>Cameroun</t>
  </si>
  <si>
    <t xml:space="preserve">      Soudan</t>
  </si>
  <si>
    <t xml:space="preserve">      Kenya</t>
  </si>
  <si>
    <t>Madagascar</t>
  </si>
  <si>
    <t xml:space="preserve">      Angola</t>
  </si>
  <si>
    <t>South Africa</t>
  </si>
  <si>
    <t xml:space="preserve">      Mayotte</t>
  </si>
  <si>
    <t xml:space="preserve">      Réunion</t>
  </si>
  <si>
    <t xml:space="preserve">      Maurice</t>
  </si>
  <si>
    <t>États-Unis</t>
  </si>
  <si>
    <t xml:space="preserve">      Mexique</t>
  </si>
  <si>
    <t xml:space="preserve">      Colombie</t>
  </si>
  <si>
    <t xml:space="preserve">      Argentine</t>
  </si>
  <si>
    <t xml:space="preserve">      Chili</t>
  </si>
  <si>
    <t xml:space="preserve">      Vénézuela</t>
  </si>
  <si>
    <t xml:space="preserve">      Pérou</t>
  </si>
  <si>
    <t xml:space="preserve">      Equateur</t>
  </si>
  <si>
    <t xml:space="preserve">      Bolivia</t>
  </si>
  <si>
    <t xml:space="preserve">      Paraguay</t>
  </si>
  <si>
    <t xml:space="preserve">      Uruguay</t>
  </si>
  <si>
    <t xml:space="preserve">      Brésil</t>
  </si>
  <si>
    <t>Guatemala</t>
  </si>
  <si>
    <t>Honduras</t>
  </si>
  <si>
    <t>El Salvador</t>
  </si>
  <si>
    <t>Nicaragua</t>
  </si>
  <si>
    <t>Costa rica</t>
  </si>
  <si>
    <t>,</t>
  </si>
  <si>
    <t>Panama</t>
  </si>
  <si>
    <t xml:space="preserve">  Porto Rico</t>
  </si>
  <si>
    <t xml:space="preserve">  Haïti</t>
  </si>
  <si>
    <t xml:space="preserve">  St Domingo</t>
  </si>
  <si>
    <t xml:space="preserve">  Martinique</t>
  </si>
  <si>
    <t xml:space="preserve">  Guadeloupe</t>
  </si>
  <si>
    <t>Trinidad &amp; To</t>
  </si>
  <si>
    <t xml:space="preserve">  Guyane Fr</t>
  </si>
  <si>
    <t xml:space="preserve">      India</t>
  </si>
  <si>
    <t xml:space="preserve">   Australie</t>
  </si>
  <si>
    <t xml:space="preserve">   New Zeland</t>
  </si>
  <si>
    <t>Polinésie Fr</t>
  </si>
  <si>
    <t>New Calédon</t>
  </si>
  <si>
    <t>Mariannes</t>
  </si>
  <si>
    <t xml:space="preserve">      Japon</t>
  </si>
  <si>
    <t xml:space="preserve">      Corée S</t>
  </si>
  <si>
    <t>Chine</t>
  </si>
  <si>
    <t>Hong Kong</t>
  </si>
  <si>
    <t>Taïwan</t>
  </si>
  <si>
    <t xml:space="preserve">      Philipines</t>
  </si>
  <si>
    <t xml:space="preserve">      Viet Nam</t>
  </si>
  <si>
    <t xml:space="preserve">      Thaïlande</t>
  </si>
  <si>
    <t xml:space="preserve">      Indonésie</t>
  </si>
  <si>
    <t xml:space="preserve">      Myanmar</t>
  </si>
  <si>
    <t xml:space="preserve">      Malaisie</t>
  </si>
  <si>
    <t>Pirates &amp; apatrides</t>
  </si>
  <si>
    <t>²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</si>
</sst>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D\ MMMM\ YYYY"/>
    <numFmt numFmtId="167" formatCode="0"/>
  </numFmts>
  <fonts count="26">
    <font>
      <sz val="10"/>
      <name val="Arial"/>
      <family val="2"/>
    </font>
    <font>
      <b/>
      <sz val="10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Arial Narrow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7"/>
      <name val="Arial Narrow"/>
      <family val="2"/>
    </font>
    <font>
      <b/>
      <sz val="13"/>
      <name val="Arial"/>
      <family val="2"/>
    </font>
    <font>
      <b/>
      <sz val="10.5"/>
      <name val="Times New Roman"/>
      <family val="1"/>
    </font>
    <font>
      <sz val="8"/>
      <color indexed="13"/>
      <name val="Arial"/>
      <family val="2"/>
    </font>
    <font>
      <b/>
      <sz val="7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b/>
      <sz val="6"/>
      <name val="Arial"/>
      <family val="2"/>
    </font>
    <font>
      <b/>
      <sz val="9"/>
      <color indexed="11"/>
      <name val="Arial"/>
      <family val="2"/>
    </font>
    <font>
      <sz val="8"/>
      <color indexed="11"/>
      <name val="Arial"/>
      <family val="2"/>
    </font>
    <font>
      <sz val="13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11"/>
      <name val="Arial"/>
      <family val="2"/>
    </font>
    <font>
      <sz val="24"/>
      <name val="Times New Roman"/>
      <family val="1"/>
    </font>
    <font>
      <b/>
      <sz val="13"/>
      <color indexed="11"/>
      <name val="Arial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1" fillId="2" borderId="0" xfId="0" applyFont="1" applyFill="1" applyAlignment="1">
      <alignment/>
    </xf>
    <xf numFmtId="165" fontId="2" fillId="2" borderId="0" xfId="0" applyNumberFormat="1" applyFont="1" applyFill="1" applyAlignment="1">
      <alignment horizontal="right"/>
    </xf>
    <xf numFmtId="165" fontId="3" fillId="2" borderId="0" xfId="0" applyNumberFormat="1" applyFont="1" applyFill="1" applyAlignment="1">
      <alignment horizontal="right"/>
    </xf>
    <xf numFmtId="164" fontId="2" fillId="2" borderId="0" xfId="0" applyFont="1" applyFill="1" applyAlignment="1">
      <alignment horizontal="center"/>
    </xf>
    <xf numFmtId="164" fontId="4" fillId="2" borderId="0" xfId="0" applyFont="1" applyFill="1" applyAlignment="1">
      <alignment horizontal="right"/>
    </xf>
    <xf numFmtId="164" fontId="3" fillId="2" borderId="0" xfId="0" applyFont="1" applyFill="1" applyAlignment="1">
      <alignment horizontal="right" vertical="center" wrapText="1"/>
    </xf>
    <xf numFmtId="164" fontId="2" fillId="2" borderId="0" xfId="0" applyFont="1" applyFill="1" applyAlignment="1">
      <alignment/>
    </xf>
    <xf numFmtId="164" fontId="5" fillId="2" borderId="0" xfId="0" applyFont="1" applyFill="1" applyAlignment="1">
      <alignment/>
    </xf>
    <xf numFmtId="164" fontId="6" fillId="2" borderId="0" xfId="0" applyFont="1" applyFill="1" applyAlignment="1">
      <alignment horizontal="center"/>
    </xf>
    <xf numFmtId="165" fontId="6" fillId="2" borderId="0" xfId="0" applyNumberFormat="1" applyFont="1" applyFill="1" applyAlignment="1">
      <alignment horizontal="center"/>
    </xf>
    <xf numFmtId="164" fontId="7" fillId="2" borderId="0" xfId="0" applyFont="1" applyFill="1" applyAlignment="1">
      <alignment horizontal="right"/>
    </xf>
    <xf numFmtId="164" fontId="3" fillId="2" borderId="0" xfId="0" applyFont="1" applyFill="1" applyAlignment="1">
      <alignment horizontal="right" wrapText="1"/>
    </xf>
    <xf numFmtId="166" fontId="8" fillId="2" borderId="0" xfId="0" applyNumberFormat="1" applyFont="1" applyFill="1" applyAlignment="1">
      <alignment horizontal="left" vertical="center"/>
    </xf>
    <xf numFmtId="164" fontId="1" fillId="2" borderId="0" xfId="0" applyFont="1" applyFill="1" applyAlignment="1">
      <alignment horizontal="center"/>
    </xf>
    <xf numFmtId="165" fontId="9" fillId="2" borderId="0" xfId="0" applyNumberFormat="1" applyFont="1" applyFill="1" applyAlignment="1">
      <alignment horizontal="right"/>
    </xf>
    <xf numFmtId="165" fontId="3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/>
    </xf>
    <xf numFmtId="164" fontId="5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165" fontId="11" fillId="2" borderId="0" xfId="0" applyNumberFormat="1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7" fontId="4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 horizontal="right"/>
    </xf>
    <xf numFmtId="167" fontId="4" fillId="2" borderId="0" xfId="0" applyNumberFormat="1" applyFont="1" applyFill="1" applyAlignment="1">
      <alignment horizontal="right"/>
    </xf>
    <xf numFmtId="165" fontId="3" fillId="2" borderId="0" xfId="0" applyNumberFormat="1" applyFont="1" applyFill="1" applyAlignment="1">
      <alignment/>
    </xf>
    <xf numFmtId="164" fontId="13" fillId="2" borderId="0" xfId="0" applyFont="1" applyFill="1" applyAlignment="1">
      <alignment/>
    </xf>
    <xf numFmtId="164" fontId="11" fillId="2" borderId="0" xfId="0" applyFont="1" applyFill="1" applyAlignment="1">
      <alignment horizontal="center"/>
    </xf>
    <xf numFmtId="165" fontId="11" fillId="2" borderId="0" xfId="0" applyNumberFormat="1" applyFont="1" applyFill="1" applyAlignment="1">
      <alignment horizontal="right"/>
    </xf>
    <xf numFmtId="165" fontId="14" fillId="2" borderId="0" xfId="0" applyNumberFormat="1" applyFont="1" applyFill="1" applyAlignment="1">
      <alignment horizontal="right"/>
    </xf>
    <xf numFmtId="164" fontId="15" fillId="2" borderId="0" xfId="0" applyFont="1" applyFill="1" applyAlignment="1">
      <alignment horizontal="center"/>
    </xf>
    <xf numFmtId="167" fontId="9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/>
    </xf>
    <xf numFmtId="165" fontId="16" fillId="2" borderId="0" xfId="0" applyNumberFormat="1" applyFont="1" applyFill="1" applyAlignment="1">
      <alignment horizontal="center"/>
    </xf>
    <xf numFmtId="165" fontId="3" fillId="2" borderId="0" xfId="0" applyNumberFormat="1" applyFont="1" applyFill="1" applyAlignment="1">
      <alignment horizontal="right" wrapText="1"/>
    </xf>
    <xf numFmtId="164" fontId="2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1D65B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09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(Feuille1!$A$4:$A$35,Feuille1!$A$167:$A$167)</c:f>
              <c:strCache/>
            </c:strRef>
          </c:cat>
          <c:val>
            <c:numRef>
              <c:f>(Feuille1!$E$4:$E$35,Feuille1!$E$167:$E$167)</c:f>
              <c:numCache/>
            </c:numRef>
          </c:val>
        </c:ser>
        <c:gapWidth val="100"/>
        <c:axId val="27160092"/>
        <c:axId val="43114237"/>
      </c:barChart>
      <c:catAx>
        <c:axId val="271600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14237"/>
        <c:crosses val="autoZero"/>
        <c:auto val="1"/>
        <c:lblOffset val="100"/>
        <c:noMultiLvlLbl val="0"/>
      </c:catAx>
      <c:valAx>
        <c:axId val="43114237"/>
        <c:scaling>
          <c:orientation val="minMax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60092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3175">
          <a:solidFill>
            <a:srgbClr val="B3B3B3"/>
          </a:solidFill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Visites hors F B Ca USA Ch E 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(Feuille1!$A$48:$A$48,Feuille1!$A$52:$A$122,Feuille1!$A$125:$A$165)</c:f>
              <c:strCache/>
            </c:strRef>
          </c:cat>
          <c:val>
            <c:numRef>
              <c:f>(Feuille1!$E$48:$E$48,Feuille1!$E$52:$E$122,Feuille1!$E$125:$E$165)</c:f>
              <c:numCache/>
            </c:numRef>
          </c:val>
        </c:ser>
        <c:gapWidth val="100"/>
        <c:axId val="52483814"/>
        <c:axId val="2592279"/>
      </c:barChart>
      <c:catAx>
        <c:axId val="524838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2279"/>
        <c:crosses val="autoZero"/>
        <c:auto val="1"/>
        <c:lblOffset val="100"/>
        <c:noMultiLvlLbl val="0"/>
      </c:catAx>
      <c:valAx>
        <c:axId val="25922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1D65B"/>
                    </a:solidFill>
                    <a:latin typeface="Arial"/>
                    <a:ea typeface="Arial"/>
                    <a:cs typeface="Arial"/>
                  </a:rPr>
                  <a:t>connexions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483814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1D65B"/>
                </a:solidFill>
                <a:latin typeface="Arial"/>
                <a:ea typeface="Arial"/>
                <a:cs typeface="Arial"/>
              </a:rPr>
              <a:t>LOGES  ETRANGERES</a:t>
            </a:r>
          </a:p>
        </c:rich>
      </c:tx>
      <c:layout/>
      <c:spPr>
        <a:noFill/>
        <a:ln>
          <a:noFill/>
        </a:ln>
      </c:spPr>
    </c:title>
    <c:view3D>
      <c:rotX val="69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explosion val="5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1D65B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(Feuille1!$A$5:$A$5,Feuille1!$A$32:$A$37,Feuille1!$A$8:$A$8,Feuille1!$A$10:$A$10,Feuille1!$A$9:$A$9,Feuille1!$A$6:$A$6)</c:f>
              <c:strCache/>
            </c:strRef>
          </c:cat>
          <c:val>
            <c:numRef>
              <c:f>(Feuille1!$G$5:$G$5,Feuille1!$G$32:$G$37,Feuille1!$G$8:$G$8,Feuille1!$G$10:$G$10,Feuille1!$G$9:$G$9,Feuille1!$G$6:$G$6)</c:f>
              <c:numCache/>
            </c:numRef>
          </c:val>
        </c:ser>
      </c:pie3DChart>
      <c:spPr>
        <a:noFill/>
        <a:ln w="3175">
          <a:solidFill>
            <a:srgbClr val="B3B3B3"/>
          </a:solidFill>
        </a:ln>
      </c:spPr>
    </c:plotArea>
    <c:sideWall>
      <c:thickness val="0"/>
    </c:sideWall>
    <c:backWall>
      <c:thickness val="0"/>
    </c:backWall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5.png" /><Relationship Id="rId8" Type="http://schemas.openxmlformats.org/officeDocument/2006/relationships/image" Target="../media/image6.png" /><Relationship Id="rId9" Type="http://schemas.openxmlformats.org/officeDocument/2006/relationships/image" Target="../media/image7.png" /><Relationship Id="rId10" Type="http://schemas.openxmlformats.org/officeDocument/2006/relationships/image" Target="../media/image8.png" /><Relationship Id="rId11" Type="http://schemas.openxmlformats.org/officeDocument/2006/relationships/image" Target="../media/image9.png" /><Relationship Id="rId12" Type="http://schemas.openxmlformats.org/officeDocument/2006/relationships/image" Target="../media/image10.png" /><Relationship Id="rId13" Type="http://schemas.openxmlformats.org/officeDocument/2006/relationships/image" Target="../media/image11.png" /><Relationship Id="rId14" Type="http://schemas.openxmlformats.org/officeDocument/2006/relationships/image" Target="../media/image12.jpeg" /><Relationship Id="rId15" Type="http://schemas.openxmlformats.org/officeDocument/2006/relationships/image" Target="../media/image13.jpeg" /><Relationship Id="rId16" Type="http://schemas.openxmlformats.org/officeDocument/2006/relationships/image" Target="../media/image15.png" /><Relationship Id="rId17" Type="http://schemas.openxmlformats.org/officeDocument/2006/relationships/image" Target="../media/image16.png" /><Relationship Id="rId18" Type="http://schemas.openxmlformats.org/officeDocument/2006/relationships/image" Target="../media/image17.png" /><Relationship Id="rId19" Type="http://schemas.openxmlformats.org/officeDocument/2006/relationships/image" Target="../media/image18.png" /><Relationship Id="rId20" Type="http://schemas.openxmlformats.org/officeDocument/2006/relationships/image" Target="../media/image19.png" /><Relationship Id="rId21" Type="http://schemas.openxmlformats.org/officeDocument/2006/relationships/image" Target="../media/image20.png" /><Relationship Id="rId22" Type="http://schemas.openxmlformats.org/officeDocument/2006/relationships/image" Target="../media/image21.png" /><Relationship Id="rId23" Type="http://schemas.openxmlformats.org/officeDocument/2006/relationships/image" Target="../media/image22.png" /><Relationship Id="rId24" Type="http://schemas.openxmlformats.org/officeDocument/2006/relationships/image" Target="../media/image23.png" /><Relationship Id="rId25" Type="http://schemas.openxmlformats.org/officeDocument/2006/relationships/image" Target="../media/image24.png" /><Relationship Id="rId26" Type="http://schemas.openxmlformats.org/officeDocument/2006/relationships/image" Target="../media/image25.png" /><Relationship Id="rId27" Type="http://schemas.openxmlformats.org/officeDocument/2006/relationships/chart" Target="/xl/charts/chart3.xml" /><Relationship Id="rId28" Type="http://schemas.openxmlformats.org/officeDocument/2006/relationships/image" Target="../media/image26.jpeg" /><Relationship Id="rId29" Type="http://schemas.openxmlformats.org/officeDocument/2006/relationships/image" Target="../media/image27.png" /><Relationship Id="rId30" Type="http://schemas.openxmlformats.org/officeDocument/2006/relationships/image" Target="../media/image28.jpeg" /><Relationship Id="rId31" Type="http://schemas.openxmlformats.org/officeDocument/2006/relationships/image" Target="../media/image29.png" /><Relationship Id="rId32" Type="http://schemas.openxmlformats.org/officeDocument/2006/relationships/image" Target="../media/image30.png" /><Relationship Id="rId33" Type="http://schemas.openxmlformats.org/officeDocument/2006/relationships/image" Target="../media/image31.png" /><Relationship Id="rId34" Type="http://schemas.openxmlformats.org/officeDocument/2006/relationships/image" Target="../media/image32.png" /><Relationship Id="rId35" Type="http://schemas.openxmlformats.org/officeDocument/2006/relationships/image" Target="../media/image33.jpeg" /><Relationship Id="rId36" Type="http://schemas.openxmlformats.org/officeDocument/2006/relationships/image" Target="../media/image34.jpeg" /><Relationship Id="rId37" Type="http://schemas.openxmlformats.org/officeDocument/2006/relationships/image" Target="../media/image35.jpeg" /><Relationship Id="rId38" Type="http://schemas.openxmlformats.org/officeDocument/2006/relationships/image" Target="../media/image36.jpeg" /><Relationship Id="rId39" Type="http://schemas.openxmlformats.org/officeDocument/2006/relationships/image" Target="../media/image37.png" /><Relationship Id="rId40" Type="http://schemas.openxmlformats.org/officeDocument/2006/relationships/image" Target="../media/image38.png" /><Relationship Id="rId41" Type="http://schemas.openxmlformats.org/officeDocument/2006/relationships/image" Target="../media/image39.png" /><Relationship Id="rId42" Type="http://schemas.openxmlformats.org/officeDocument/2006/relationships/image" Target="../media/image40.png" /><Relationship Id="rId43" Type="http://schemas.openxmlformats.org/officeDocument/2006/relationships/image" Target="../media/image41.png" /><Relationship Id="rId44" Type="http://schemas.openxmlformats.org/officeDocument/2006/relationships/image" Target="../media/image42.png" /><Relationship Id="rId45" Type="http://schemas.openxmlformats.org/officeDocument/2006/relationships/image" Target="../media/image43.png" /><Relationship Id="rId46" Type="http://schemas.openxmlformats.org/officeDocument/2006/relationships/image" Target="../media/image44.png" /><Relationship Id="rId47" Type="http://schemas.openxmlformats.org/officeDocument/2006/relationships/image" Target="../media/image45.png" /><Relationship Id="rId48" Type="http://schemas.openxmlformats.org/officeDocument/2006/relationships/image" Target="../media/image46.jpeg" /><Relationship Id="rId49" Type="http://schemas.openxmlformats.org/officeDocument/2006/relationships/image" Target="../media/image47.png" /><Relationship Id="rId50" Type="http://schemas.openxmlformats.org/officeDocument/2006/relationships/image" Target="../media/image48.png" /><Relationship Id="rId51" Type="http://schemas.openxmlformats.org/officeDocument/2006/relationships/image" Target="../media/image49.png" /><Relationship Id="rId52" Type="http://schemas.openxmlformats.org/officeDocument/2006/relationships/image" Target="../media/image50.png" /><Relationship Id="rId53" Type="http://schemas.openxmlformats.org/officeDocument/2006/relationships/image" Target="../media/image51.png" /><Relationship Id="rId54" Type="http://schemas.openxmlformats.org/officeDocument/2006/relationships/image" Target="../media/image52.png" /><Relationship Id="rId55" Type="http://schemas.openxmlformats.org/officeDocument/2006/relationships/image" Target="../media/image53.png" /><Relationship Id="rId56" Type="http://schemas.openxmlformats.org/officeDocument/2006/relationships/image" Target="../media/image54.jpeg" /><Relationship Id="rId57" Type="http://schemas.openxmlformats.org/officeDocument/2006/relationships/image" Target="../media/image55.png" /><Relationship Id="rId58" Type="http://schemas.openxmlformats.org/officeDocument/2006/relationships/image" Target="../media/image56.png" /><Relationship Id="rId59" Type="http://schemas.openxmlformats.org/officeDocument/2006/relationships/image" Target="../media/image57.jpeg" /><Relationship Id="rId60" Type="http://schemas.openxmlformats.org/officeDocument/2006/relationships/image" Target="../media/image58.png" /><Relationship Id="rId61" Type="http://schemas.openxmlformats.org/officeDocument/2006/relationships/image" Target="../media/image59.jpeg" /><Relationship Id="rId62" Type="http://schemas.openxmlformats.org/officeDocument/2006/relationships/image" Target="../media/image60.png" /><Relationship Id="rId63" Type="http://schemas.openxmlformats.org/officeDocument/2006/relationships/image" Target="../media/image61.png" /><Relationship Id="rId64" Type="http://schemas.openxmlformats.org/officeDocument/2006/relationships/image" Target="../media/image62.png" /><Relationship Id="rId65" Type="http://schemas.openxmlformats.org/officeDocument/2006/relationships/image" Target="../media/image63.jpeg" /><Relationship Id="rId66" Type="http://schemas.openxmlformats.org/officeDocument/2006/relationships/image" Target="../media/image64.png" /><Relationship Id="rId67" Type="http://schemas.openxmlformats.org/officeDocument/2006/relationships/image" Target="../media/image66.png" /><Relationship Id="rId68" Type="http://schemas.openxmlformats.org/officeDocument/2006/relationships/image" Target="../media/image67.png" /><Relationship Id="rId69" Type="http://schemas.openxmlformats.org/officeDocument/2006/relationships/image" Target="../media/image68.png" /><Relationship Id="rId70" Type="http://schemas.openxmlformats.org/officeDocument/2006/relationships/image" Target="../media/image69.png" /><Relationship Id="rId71" Type="http://schemas.openxmlformats.org/officeDocument/2006/relationships/image" Target="../media/image70.png" /><Relationship Id="rId72" Type="http://schemas.openxmlformats.org/officeDocument/2006/relationships/image" Target="../media/image71.png" /><Relationship Id="rId73" Type="http://schemas.openxmlformats.org/officeDocument/2006/relationships/image" Target="../media/image72.png" /><Relationship Id="rId74" Type="http://schemas.openxmlformats.org/officeDocument/2006/relationships/image" Target="../media/image73.png" /><Relationship Id="rId75" Type="http://schemas.openxmlformats.org/officeDocument/2006/relationships/image" Target="../media/image74.png" /><Relationship Id="rId76" Type="http://schemas.openxmlformats.org/officeDocument/2006/relationships/image" Target="../media/image75.png" /><Relationship Id="rId77" Type="http://schemas.openxmlformats.org/officeDocument/2006/relationships/image" Target="../media/image76.png" /><Relationship Id="rId78" Type="http://schemas.openxmlformats.org/officeDocument/2006/relationships/image" Target="../media/image77.png" /><Relationship Id="rId79" Type="http://schemas.openxmlformats.org/officeDocument/2006/relationships/image" Target="../media/image78.png" /><Relationship Id="rId80" Type="http://schemas.openxmlformats.org/officeDocument/2006/relationships/image" Target="../media/image79.png" /><Relationship Id="rId81" Type="http://schemas.openxmlformats.org/officeDocument/2006/relationships/image" Target="../media/image80.png" /><Relationship Id="rId82" Type="http://schemas.openxmlformats.org/officeDocument/2006/relationships/image" Target="../media/image81.png" /><Relationship Id="rId83" Type="http://schemas.openxmlformats.org/officeDocument/2006/relationships/image" Target="../media/image82.png" /><Relationship Id="rId84" Type="http://schemas.openxmlformats.org/officeDocument/2006/relationships/image" Target="../media/image83.png" /><Relationship Id="rId85" Type="http://schemas.openxmlformats.org/officeDocument/2006/relationships/image" Target="../media/image84.png" /><Relationship Id="rId86" Type="http://schemas.openxmlformats.org/officeDocument/2006/relationships/image" Target="../media/image85.png" /><Relationship Id="rId87" Type="http://schemas.openxmlformats.org/officeDocument/2006/relationships/image" Target="../media/image86.jpeg" /><Relationship Id="rId88" Type="http://schemas.openxmlformats.org/officeDocument/2006/relationships/image" Target="../media/image87.png" /><Relationship Id="rId89" Type="http://schemas.openxmlformats.org/officeDocument/2006/relationships/image" Target="../media/image88.png" /><Relationship Id="rId90" Type="http://schemas.openxmlformats.org/officeDocument/2006/relationships/image" Target="../media/image89.png" /><Relationship Id="rId91" Type="http://schemas.openxmlformats.org/officeDocument/2006/relationships/image" Target="../media/image90.png" /><Relationship Id="rId92" Type="http://schemas.openxmlformats.org/officeDocument/2006/relationships/image" Target="../media/image91.jpeg" /><Relationship Id="rId93" Type="http://schemas.openxmlformats.org/officeDocument/2006/relationships/image" Target="../media/image92.png" /><Relationship Id="rId94" Type="http://schemas.openxmlformats.org/officeDocument/2006/relationships/image" Target="../media/image93.png" /><Relationship Id="rId95" Type="http://schemas.openxmlformats.org/officeDocument/2006/relationships/image" Target="../media/image94.png" /><Relationship Id="rId96" Type="http://schemas.openxmlformats.org/officeDocument/2006/relationships/image" Target="../media/image95.png" /><Relationship Id="rId97" Type="http://schemas.openxmlformats.org/officeDocument/2006/relationships/image" Target="../media/image96.png" /><Relationship Id="rId98" Type="http://schemas.openxmlformats.org/officeDocument/2006/relationships/image" Target="../media/image97.jpeg" /><Relationship Id="rId99" Type="http://schemas.openxmlformats.org/officeDocument/2006/relationships/image" Target="../media/image98.png" /><Relationship Id="rId100" Type="http://schemas.openxmlformats.org/officeDocument/2006/relationships/image" Target="../media/image99.png" /><Relationship Id="rId101" Type="http://schemas.openxmlformats.org/officeDocument/2006/relationships/image" Target="../media/image100.jpeg" /><Relationship Id="rId102" Type="http://schemas.openxmlformats.org/officeDocument/2006/relationships/image" Target="../media/image101.png" /><Relationship Id="rId103" Type="http://schemas.openxmlformats.org/officeDocument/2006/relationships/image" Target="../media/image102.png" /><Relationship Id="rId104" Type="http://schemas.openxmlformats.org/officeDocument/2006/relationships/image" Target="../media/image103.png" /><Relationship Id="rId105" Type="http://schemas.openxmlformats.org/officeDocument/2006/relationships/image" Target="../media/image104.png" /><Relationship Id="rId106" Type="http://schemas.openxmlformats.org/officeDocument/2006/relationships/image" Target="../media/image105.png" /><Relationship Id="rId107" Type="http://schemas.openxmlformats.org/officeDocument/2006/relationships/image" Target="../media/image106.png" /><Relationship Id="rId108" Type="http://schemas.openxmlformats.org/officeDocument/2006/relationships/image" Target="../media/image107.png" /><Relationship Id="rId109" Type="http://schemas.openxmlformats.org/officeDocument/2006/relationships/image" Target="../media/image10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19</xdr:col>
      <xdr:colOff>400050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981700" cy="621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371475</xdr:colOff>
      <xdr:row>39</xdr:row>
      <xdr:rowOff>0</xdr:rowOff>
    </xdr:from>
    <xdr:to>
      <xdr:col>19</xdr:col>
      <xdr:colOff>219075</xdr:colOff>
      <xdr:row>167</xdr:row>
      <xdr:rowOff>9525</xdr:rowOff>
    </xdr:to>
    <xdr:graphicFrame>
      <xdr:nvGraphicFramePr>
        <xdr:cNvPr id="2" name="Chart 2"/>
        <xdr:cNvGraphicFramePr/>
      </xdr:nvGraphicFramePr>
      <xdr:xfrm>
        <a:off x="2200275" y="6553200"/>
        <a:ext cx="3600450" cy="24317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381000</xdr:colOff>
      <xdr:row>55</xdr:row>
      <xdr:rowOff>28575</xdr:rowOff>
    </xdr:from>
    <xdr:to>
      <xdr:col>5</xdr:col>
      <xdr:colOff>123825</xdr:colOff>
      <xdr:row>55</xdr:row>
      <xdr:rowOff>133350</xdr:rowOff>
    </xdr:to>
    <xdr:pic>
      <xdr:nvPicPr>
        <xdr:cNvPr id="3" name="Images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9800" y="9553575"/>
          <a:ext cx="1524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381000</xdr:colOff>
      <xdr:row>45</xdr:row>
      <xdr:rowOff>28575</xdr:rowOff>
    </xdr:from>
    <xdr:to>
      <xdr:col>5</xdr:col>
      <xdr:colOff>133350</xdr:colOff>
      <xdr:row>45</xdr:row>
      <xdr:rowOff>152400</xdr:rowOff>
    </xdr:to>
    <xdr:pic>
      <xdr:nvPicPr>
        <xdr:cNvPr id="4" name="Images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09800" y="7648575"/>
          <a:ext cx="161925" cy="123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381000</xdr:colOff>
      <xdr:row>46</xdr:row>
      <xdr:rowOff>19050</xdr:rowOff>
    </xdr:from>
    <xdr:to>
      <xdr:col>5</xdr:col>
      <xdr:colOff>133350</xdr:colOff>
      <xdr:row>46</xdr:row>
      <xdr:rowOff>142875</xdr:rowOff>
    </xdr:to>
    <xdr:pic>
      <xdr:nvPicPr>
        <xdr:cNvPr id="5" name="Images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09800" y="7829550"/>
          <a:ext cx="161925" cy="123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381000</xdr:colOff>
      <xdr:row>58</xdr:row>
      <xdr:rowOff>28575</xdr:rowOff>
    </xdr:from>
    <xdr:to>
      <xdr:col>5</xdr:col>
      <xdr:colOff>114300</xdr:colOff>
      <xdr:row>58</xdr:row>
      <xdr:rowOff>142875</xdr:rowOff>
    </xdr:to>
    <xdr:pic>
      <xdr:nvPicPr>
        <xdr:cNvPr id="6" name="Images 4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09800" y="10125075"/>
          <a:ext cx="142875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381000</xdr:colOff>
      <xdr:row>52</xdr:row>
      <xdr:rowOff>19050</xdr:rowOff>
    </xdr:from>
    <xdr:to>
      <xdr:col>5</xdr:col>
      <xdr:colOff>123825</xdr:colOff>
      <xdr:row>52</xdr:row>
      <xdr:rowOff>133350</xdr:rowOff>
    </xdr:to>
    <xdr:pic>
      <xdr:nvPicPr>
        <xdr:cNvPr id="7" name="Images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09800" y="8972550"/>
          <a:ext cx="1524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381000</xdr:colOff>
      <xdr:row>69</xdr:row>
      <xdr:rowOff>28575</xdr:rowOff>
    </xdr:from>
    <xdr:to>
      <xdr:col>5</xdr:col>
      <xdr:colOff>114300</xdr:colOff>
      <xdr:row>69</xdr:row>
      <xdr:rowOff>133350</xdr:rowOff>
    </xdr:to>
    <xdr:pic>
      <xdr:nvPicPr>
        <xdr:cNvPr id="8" name="Images 3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09800" y="12220575"/>
          <a:ext cx="142875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390525</xdr:colOff>
      <xdr:row>56</xdr:row>
      <xdr:rowOff>28575</xdr:rowOff>
    </xdr:from>
    <xdr:to>
      <xdr:col>5</xdr:col>
      <xdr:colOff>114300</xdr:colOff>
      <xdr:row>56</xdr:row>
      <xdr:rowOff>142875</xdr:rowOff>
    </xdr:to>
    <xdr:pic>
      <xdr:nvPicPr>
        <xdr:cNvPr id="9" name="Images 7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19325" y="9744075"/>
          <a:ext cx="1333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381000</xdr:colOff>
      <xdr:row>66</xdr:row>
      <xdr:rowOff>38100</xdr:rowOff>
    </xdr:from>
    <xdr:to>
      <xdr:col>5</xdr:col>
      <xdr:colOff>114300</xdr:colOff>
      <xdr:row>66</xdr:row>
      <xdr:rowOff>133350</xdr:rowOff>
    </xdr:to>
    <xdr:pic>
      <xdr:nvPicPr>
        <xdr:cNvPr id="10" name="Images 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209800" y="11658600"/>
          <a:ext cx="142875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381000</xdr:colOff>
      <xdr:row>78</xdr:row>
      <xdr:rowOff>76200</xdr:rowOff>
    </xdr:from>
    <xdr:to>
      <xdr:col>5</xdr:col>
      <xdr:colOff>114300</xdr:colOff>
      <xdr:row>78</xdr:row>
      <xdr:rowOff>171450</xdr:rowOff>
    </xdr:to>
    <xdr:pic>
      <xdr:nvPicPr>
        <xdr:cNvPr id="11" name="Images 8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209800" y="13982700"/>
          <a:ext cx="14287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381000</xdr:colOff>
      <xdr:row>77</xdr:row>
      <xdr:rowOff>47625</xdr:rowOff>
    </xdr:from>
    <xdr:to>
      <xdr:col>5</xdr:col>
      <xdr:colOff>114300</xdr:colOff>
      <xdr:row>77</xdr:row>
      <xdr:rowOff>142875</xdr:rowOff>
    </xdr:to>
    <xdr:pic>
      <xdr:nvPicPr>
        <xdr:cNvPr id="12" name="Images 8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209800" y="13763625"/>
          <a:ext cx="142875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390525</xdr:colOff>
      <xdr:row>71</xdr:row>
      <xdr:rowOff>47625</xdr:rowOff>
    </xdr:from>
    <xdr:to>
      <xdr:col>5</xdr:col>
      <xdr:colOff>114300</xdr:colOff>
      <xdr:row>71</xdr:row>
      <xdr:rowOff>142875</xdr:rowOff>
    </xdr:to>
    <xdr:pic>
      <xdr:nvPicPr>
        <xdr:cNvPr id="13" name="Images 4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219325" y="12620625"/>
          <a:ext cx="13335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381000</xdr:colOff>
      <xdr:row>53</xdr:row>
      <xdr:rowOff>28575</xdr:rowOff>
    </xdr:from>
    <xdr:to>
      <xdr:col>5</xdr:col>
      <xdr:colOff>123825</xdr:colOff>
      <xdr:row>53</xdr:row>
      <xdr:rowOff>133350</xdr:rowOff>
    </xdr:to>
    <xdr:pic>
      <xdr:nvPicPr>
        <xdr:cNvPr id="14" name="Images 9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209800" y="9172575"/>
          <a:ext cx="1524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381000</xdr:colOff>
      <xdr:row>67</xdr:row>
      <xdr:rowOff>57150</xdr:rowOff>
    </xdr:from>
    <xdr:to>
      <xdr:col>5</xdr:col>
      <xdr:colOff>114300</xdr:colOff>
      <xdr:row>67</xdr:row>
      <xdr:rowOff>152400</xdr:rowOff>
    </xdr:to>
    <xdr:pic>
      <xdr:nvPicPr>
        <xdr:cNvPr id="15" name="Images 9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209800" y="11868150"/>
          <a:ext cx="142875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381000</xdr:colOff>
      <xdr:row>48</xdr:row>
      <xdr:rowOff>19050</xdr:rowOff>
    </xdr:from>
    <xdr:to>
      <xdr:col>5</xdr:col>
      <xdr:colOff>114300</xdr:colOff>
      <xdr:row>48</xdr:row>
      <xdr:rowOff>142875</xdr:rowOff>
    </xdr:to>
    <xdr:sp>
      <xdr:nvSpPr>
        <xdr:cNvPr id="16" name="Images 3"/>
        <xdr:cNvSpPr>
          <a:spLocks/>
        </xdr:cNvSpPr>
      </xdr:nvSpPr>
      <xdr:spPr>
        <a:xfrm>
          <a:off x="2209800" y="8210550"/>
          <a:ext cx="142875" cy="123825"/>
        </a:xfrm>
        <a:prstGeom prst="rect">
          <a:avLst/>
        </a:prstGeom>
        <a:blipFill>
          <a:blip r:embed="rId10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2400" b="0" i="0" u="none" baseline="0"/>
            <a:t>-</a:t>
          </a:r>
        </a:p>
      </xdr:txBody>
    </xdr:sp>
    <xdr:clientData/>
  </xdr:twoCellAnchor>
  <xdr:twoCellAnchor>
    <xdr:from>
      <xdr:col>4</xdr:col>
      <xdr:colOff>381000</xdr:colOff>
      <xdr:row>83</xdr:row>
      <xdr:rowOff>57150</xdr:rowOff>
    </xdr:from>
    <xdr:to>
      <xdr:col>5</xdr:col>
      <xdr:colOff>114300</xdr:colOff>
      <xdr:row>83</xdr:row>
      <xdr:rowOff>152400</xdr:rowOff>
    </xdr:to>
    <xdr:pic>
      <xdr:nvPicPr>
        <xdr:cNvPr id="17" name="Images 10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209800" y="14916150"/>
          <a:ext cx="14287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381000</xdr:colOff>
      <xdr:row>72</xdr:row>
      <xdr:rowOff>38100</xdr:rowOff>
    </xdr:from>
    <xdr:to>
      <xdr:col>5</xdr:col>
      <xdr:colOff>114300</xdr:colOff>
      <xdr:row>72</xdr:row>
      <xdr:rowOff>142875</xdr:rowOff>
    </xdr:to>
    <xdr:pic>
      <xdr:nvPicPr>
        <xdr:cNvPr id="18" name="Images 10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209800" y="12801600"/>
          <a:ext cx="142875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84</xdr:row>
      <xdr:rowOff>47625</xdr:rowOff>
    </xdr:from>
    <xdr:to>
      <xdr:col>5</xdr:col>
      <xdr:colOff>104775</xdr:colOff>
      <xdr:row>84</xdr:row>
      <xdr:rowOff>142875</xdr:rowOff>
    </xdr:to>
    <xdr:pic>
      <xdr:nvPicPr>
        <xdr:cNvPr id="19" name="Images 10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200275" y="15097125"/>
          <a:ext cx="14287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381000</xdr:colOff>
      <xdr:row>47</xdr:row>
      <xdr:rowOff>9525</xdr:rowOff>
    </xdr:from>
    <xdr:to>
      <xdr:col>5</xdr:col>
      <xdr:colOff>133350</xdr:colOff>
      <xdr:row>47</xdr:row>
      <xdr:rowOff>133350</xdr:rowOff>
    </xdr:to>
    <xdr:pic>
      <xdr:nvPicPr>
        <xdr:cNvPr id="20" name="Images 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209800" y="8010525"/>
          <a:ext cx="161925" cy="123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381000</xdr:colOff>
      <xdr:row>57</xdr:row>
      <xdr:rowOff>38100</xdr:rowOff>
    </xdr:from>
    <xdr:to>
      <xdr:col>5</xdr:col>
      <xdr:colOff>114300</xdr:colOff>
      <xdr:row>57</xdr:row>
      <xdr:rowOff>133350</xdr:rowOff>
    </xdr:to>
    <xdr:pic>
      <xdr:nvPicPr>
        <xdr:cNvPr id="21" name="Images 8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209800" y="9944100"/>
          <a:ext cx="142875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381000</xdr:colOff>
      <xdr:row>61</xdr:row>
      <xdr:rowOff>38100</xdr:rowOff>
    </xdr:from>
    <xdr:to>
      <xdr:col>5</xdr:col>
      <xdr:colOff>114300</xdr:colOff>
      <xdr:row>61</xdr:row>
      <xdr:rowOff>133350</xdr:rowOff>
    </xdr:to>
    <xdr:pic>
      <xdr:nvPicPr>
        <xdr:cNvPr id="22" name="Images 90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209800" y="10706100"/>
          <a:ext cx="142875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381000</xdr:colOff>
      <xdr:row>65</xdr:row>
      <xdr:rowOff>28575</xdr:rowOff>
    </xdr:from>
    <xdr:to>
      <xdr:col>5</xdr:col>
      <xdr:colOff>123825</xdr:colOff>
      <xdr:row>65</xdr:row>
      <xdr:rowOff>133350</xdr:rowOff>
    </xdr:to>
    <xdr:pic>
      <xdr:nvPicPr>
        <xdr:cNvPr id="23" name="Images 8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209800" y="11458575"/>
          <a:ext cx="1524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381000</xdr:colOff>
      <xdr:row>54</xdr:row>
      <xdr:rowOff>19050</xdr:rowOff>
    </xdr:from>
    <xdr:to>
      <xdr:col>5</xdr:col>
      <xdr:colOff>123825</xdr:colOff>
      <xdr:row>54</xdr:row>
      <xdr:rowOff>133350</xdr:rowOff>
    </xdr:to>
    <xdr:pic>
      <xdr:nvPicPr>
        <xdr:cNvPr id="24" name="Images 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209800" y="9353550"/>
          <a:ext cx="1524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381000</xdr:colOff>
      <xdr:row>63</xdr:row>
      <xdr:rowOff>19050</xdr:rowOff>
    </xdr:from>
    <xdr:to>
      <xdr:col>5</xdr:col>
      <xdr:colOff>114300</xdr:colOff>
      <xdr:row>63</xdr:row>
      <xdr:rowOff>123825</xdr:rowOff>
    </xdr:to>
    <xdr:pic>
      <xdr:nvPicPr>
        <xdr:cNvPr id="25" name="Images 1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209800" y="11068050"/>
          <a:ext cx="142875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85</xdr:row>
      <xdr:rowOff>38100</xdr:rowOff>
    </xdr:from>
    <xdr:to>
      <xdr:col>5</xdr:col>
      <xdr:colOff>114300</xdr:colOff>
      <xdr:row>85</xdr:row>
      <xdr:rowOff>133350</xdr:rowOff>
    </xdr:to>
    <xdr:pic>
      <xdr:nvPicPr>
        <xdr:cNvPr id="26" name="Images 11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200275" y="15278100"/>
          <a:ext cx="1524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381000</xdr:colOff>
      <xdr:row>73</xdr:row>
      <xdr:rowOff>38100</xdr:rowOff>
    </xdr:from>
    <xdr:to>
      <xdr:col>5</xdr:col>
      <xdr:colOff>114300</xdr:colOff>
      <xdr:row>73</xdr:row>
      <xdr:rowOff>152400</xdr:rowOff>
    </xdr:to>
    <xdr:pic>
      <xdr:nvPicPr>
        <xdr:cNvPr id="27" name="Images 9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209800" y="12992100"/>
          <a:ext cx="142875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390525</xdr:colOff>
      <xdr:row>64</xdr:row>
      <xdr:rowOff>38100</xdr:rowOff>
    </xdr:from>
    <xdr:to>
      <xdr:col>5</xdr:col>
      <xdr:colOff>123825</xdr:colOff>
      <xdr:row>64</xdr:row>
      <xdr:rowOff>133350</xdr:rowOff>
    </xdr:to>
    <xdr:pic>
      <xdr:nvPicPr>
        <xdr:cNvPr id="28" name="Images 69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219325" y="11277600"/>
          <a:ext cx="142875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276225</xdr:colOff>
      <xdr:row>0</xdr:row>
      <xdr:rowOff>0</xdr:rowOff>
    </xdr:from>
    <xdr:to>
      <xdr:col>19</xdr:col>
      <xdr:colOff>361950</xdr:colOff>
      <xdr:row>34</xdr:row>
      <xdr:rowOff>152400</xdr:rowOff>
    </xdr:to>
    <xdr:graphicFrame>
      <xdr:nvGraphicFramePr>
        <xdr:cNvPr id="29" name="Chart 29"/>
        <xdr:cNvGraphicFramePr/>
      </xdr:nvGraphicFramePr>
      <xdr:xfrm>
        <a:off x="276225" y="0"/>
        <a:ext cx="5667375" cy="58483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4</xdr:col>
      <xdr:colOff>381000</xdr:colOff>
      <xdr:row>74</xdr:row>
      <xdr:rowOff>38100</xdr:rowOff>
    </xdr:from>
    <xdr:to>
      <xdr:col>5</xdr:col>
      <xdr:colOff>104775</xdr:colOff>
      <xdr:row>74</xdr:row>
      <xdr:rowOff>142875</xdr:rowOff>
    </xdr:to>
    <xdr:pic>
      <xdr:nvPicPr>
        <xdr:cNvPr id="30" name="Images 11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209800" y="13182600"/>
          <a:ext cx="13335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381000</xdr:colOff>
      <xdr:row>75</xdr:row>
      <xdr:rowOff>47625</xdr:rowOff>
    </xdr:from>
    <xdr:to>
      <xdr:col>5</xdr:col>
      <xdr:colOff>114300</xdr:colOff>
      <xdr:row>75</xdr:row>
      <xdr:rowOff>142875</xdr:rowOff>
    </xdr:to>
    <xdr:pic>
      <xdr:nvPicPr>
        <xdr:cNvPr id="31" name="Images 84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209800" y="13382625"/>
          <a:ext cx="142875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381000</xdr:colOff>
      <xdr:row>59</xdr:row>
      <xdr:rowOff>38100</xdr:rowOff>
    </xdr:from>
    <xdr:to>
      <xdr:col>5</xdr:col>
      <xdr:colOff>114300</xdr:colOff>
      <xdr:row>59</xdr:row>
      <xdr:rowOff>142875</xdr:rowOff>
    </xdr:to>
    <xdr:pic>
      <xdr:nvPicPr>
        <xdr:cNvPr id="32" name="Images 118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209800" y="10325100"/>
          <a:ext cx="142875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381000</xdr:colOff>
      <xdr:row>49</xdr:row>
      <xdr:rowOff>19050</xdr:rowOff>
    </xdr:from>
    <xdr:to>
      <xdr:col>5</xdr:col>
      <xdr:colOff>133350</xdr:colOff>
      <xdr:row>49</xdr:row>
      <xdr:rowOff>133350</xdr:rowOff>
    </xdr:to>
    <xdr:pic>
      <xdr:nvPicPr>
        <xdr:cNvPr id="33" name="Images 9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209800" y="8401050"/>
          <a:ext cx="161925" cy="123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381000</xdr:colOff>
      <xdr:row>82</xdr:row>
      <xdr:rowOff>57150</xdr:rowOff>
    </xdr:from>
    <xdr:to>
      <xdr:col>5</xdr:col>
      <xdr:colOff>114300</xdr:colOff>
      <xdr:row>82</xdr:row>
      <xdr:rowOff>142875</xdr:rowOff>
    </xdr:to>
    <xdr:pic>
      <xdr:nvPicPr>
        <xdr:cNvPr id="34" name="Images 12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209800" y="14725650"/>
          <a:ext cx="142875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381000</xdr:colOff>
      <xdr:row>60</xdr:row>
      <xdr:rowOff>38100</xdr:rowOff>
    </xdr:from>
    <xdr:to>
      <xdr:col>5</xdr:col>
      <xdr:colOff>114300</xdr:colOff>
      <xdr:row>60</xdr:row>
      <xdr:rowOff>142875</xdr:rowOff>
    </xdr:to>
    <xdr:pic>
      <xdr:nvPicPr>
        <xdr:cNvPr id="35" name="Images 12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209800" y="10515600"/>
          <a:ext cx="142875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381000</xdr:colOff>
      <xdr:row>79</xdr:row>
      <xdr:rowOff>57150</xdr:rowOff>
    </xdr:from>
    <xdr:to>
      <xdr:col>5</xdr:col>
      <xdr:colOff>114300</xdr:colOff>
      <xdr:row>79</xdr:row>
      <xdr:rowOff>161925</xdr:rowOff>
    </xdr:to>
    <xdr:pic>
      <xdr:nvPicPr>
        <xdr:cNvPr id="36" name="Images 126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209800" y="14154150"/>
          <a:ext cx="142875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381000</xdr:colOff>
      <xdr:row>80</xdr:row>
      <xdr:rowOff>57150</xdr:rowOff>
    </xdr:from>
    <xdr:to>
      <xdr:col>5</xdr:col>
      <xdr:colOff>114300</xdr:colOff>
      <xdr:row>80</xdr:row>
      <xdr:rowOff>142875</xdr:rowOff>
    </xdr:to>
    <xdr:pic>
      <xdr:nvPicPr>
        <xdr:cNvPr id="37" name="Images 9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209800" y="14344650"/>
          <a:ext cx="142875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381000</xdr:colOff>
      <xdr:row>68</xdr:row>
      <xdr:rowOff>47625</xdr:rowOff>
    </xdr:from>
    <xdr:to>
      <xdr:col>5</xdr:col>
      <xdr:colOff>114300</xdr:colOff>
      <xdr:row>68</xdr:row>
      <xdr:rowOff>142875</xdr:rowOff>
    </xdr:to>
    <xdr:pic>
      <xdr:nvPicPr>
        <xdr:cNvPr id="38" name="Images 125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209800" y="12049125"/>
          <a:ext cx="14287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381000</xdr:colOff>
      <xdr:row>81</xdr:row>
      <xdr:rowOff>47625</xdr:rowOff>
    </xdr:from>
    <xdr:to>
      <xdr:col>5</xdr:col>
      <xdr:colOff>114300</xdr:colOff>
      <xdr:row>81</xdr:row>
      <xdr:rowOff>142875</xdr:rowOff>
    </xdr:to>
    <xdr:pic>
      <xdr:nvPicPr>
        <xdr:cNvPr id="39" name="Images 124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209800" y="14525625"/>
          <a:ext cx="14287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381000</xdr:colOff>
      <xdr:row>62</xdr:row>
      <xdr:rowOff>47625</xdr:rowOff>
    </xdr:from>
    <xdr:to>
      <xdr:col>5</xdr:col>
      <xdr:colOff>114300</xdr:colOff>
      <xdr:row>62</xdr:row>
      <xdr:rowOff>152400</xdr:rowOff>
    </xdr:to>
    <xdr:pic>
      <xdr:nvPicPr>
        <xdr:cNvPr id="40" name="Images 133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209800" y="10906125"/>
          <a:ext cx="142875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38100</xdr:colOff>
      <xdr:row>157</xdr:row>
      <xdr:rowOff>47625</xdr:rowOff>
    </xdr:from>
    <xdr:to>
      <xdr:col>18</xdr:col>
      <xdr:colOff>47625</xdr:colOff>
      <xdr:row>158</xdr:row>
      <xdr:rowOff>9525</xdr:rowOff>
    </xdr:to>
    <xdr:pic>
      <xdr:nvPicPr>
        <xdr:cNvPr id="41" name="Images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267325" y="29003625"/>
          <a:ext cx="20002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159</xdr:row>
      <xdr:rowOff>47625</xdr:rowOff>
    </xdr:from>
    <xdr:to>
      <xdr:col>11</xdr:col>
      <xdr:colOff>180975</xdr:colOff>
      <xdr:row>159</xdr:row>
      <xdr:rowOff>171450</xdr:rowOff>
    </xdr:to>
    <xdr:pic>
      <xdr:nvPicPr>
        <xdr:cNvPr id="42" name="Images 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038600" y="29384625"/>
          <a:ext cx="180975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161925</xdr:colOff>
      <xdr:row>155</xdr:row>
      <xdr:rowOff>38100</xdr:rowOff>
    </xdr:from>
    <xdr:to>
      <xdr:col>12</xdr:col>
      <xdr:colOff>104775</xdr:colOff>
      <xdr:row>155</xdr:row>
      <xdr:rowOff>171450</xdr:rowOff>
    </xdr:to>
    <xdr:pic>
      <xdr:nvPicPr>
        <xdr:cNvPr id="43" name="Images 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200525" y="28613100"/>
          <a:ext cx="190500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190500</xdr:colOff>
      <xdr:row>154</xdr:row>
      <xdr:rowOff>38100</xdr:rowOff>
    </xdr:from>
    <xdr:to>
      <xdr:col>11</xdr:col>
      <xdr:colOff>123825</xdr:colOff>
      <xdr:row>154</xdr:row>
      <xdr:rowOff>152400</xdr:rowOff>
    </xdr:to>
    <xdr:pic>
      <xdr:nvPicPr>
        <xdr:cNvPr id="44" name="Images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81450" y="28422600"/>
          <a:ext cx="18097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209550</xdr:colOff>
      <xdr:row>146</xdr:row>
      <xdr:rowOff>38100</xdr:rowOff>
    </xdr:from>
    <xdr:to>
      <xdr:col>11</xdr:col>
      <xdr:colOff>190500</xdr:colOff>
      <xdr:row>147</xdr:row>
      <xdr:rowOff>9525</xdr:rowOff>
    </xdr:to>
    <xdr:pic>
      <xdr:nvPicPr>
        <xdr:cNvPr id="45" name="Images 1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000500" y="26898600"/>
          <a:ext cx="228600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85725</xdr:colOff>
      <xdr:row>145</xdr:row>
      <xdr:rowOff>28575</xdr:rowOff>
    </xdr:from>
    <xdr:to>
      <xdr:col>11</xdr:col>
      <xdr:colOff>47625</xdr:colOff>
      <xdr:row>145</xdr:row>
      <xdr:rowOff>161925</xdr:rowOff>
    </xdr:to>
    <xdr:pic>
      <xdr:nvPicPr>
        <xdr:cNvPr id="46" name="Images 69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876675" y="26698575"/>
          <a:ext cx="209550" cy="123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19050</xdr:colOff>
      <xdr:row>143</xdr:row>
      <xdr:rowOff>190500</xdr:rowOff>
    </xdr:from>
    <xdr:to>
      <xdr:col>11</xdr:col>
      <xdr:colOff>219075</xdr:colOff>
      <xdr:row>144</xdr:row>
      <xdr:rowOff>133350</xdr:rowOff>
    </xdr:to>
    <xdr:pic>
      <xdr:nvPicPr>
        <xdr:cNvPr id="47" name="Images 8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057650" y="26479500"/>
          <a:ext cx="200025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19050</xdr:colOff>
      <xdr:row>121</xdr:row>
      <xdr:rowOff>152400</xdr:rowOff>
    </xdr:from>
    <xdr:to>
      <xdr:col>15</xdr:col>
      <xdr:colOff>0</xdr:colOff>
      <xdr:row>122</xdr:row>
      <xdr:rowOff>85725</xdr:rowOff>
    </xdr:to>
    <xdr:pic>
      <xdr:nvPicPr>
        <xdr:cNvPr id="48" name="Images 12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695825" y="22250400"/>
          <a:ext cx="180975" cy="123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72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12</xdr:col>
      <xdr:colOff>9525</xdr:colOff>
      <xdr:row>120</xdr:row>
      <xdr:rowOff>114300</xdr:rowOff>
    </xdr:from>
    <xdr:to>
      <xdr:col>12</xdr:col>
      <xdr:colOff>200025</xdr:colOff>
      <xdr:row>121</xdr:row>
      <xdr:rowOff>47625</xdr:rowOff>
    </xdr:to>
    <xdr:pic>
      <xdr:nvPicPr>
        <xdr:cNvPr id="49" name="Images 15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295775" y="22021800"/>
          <a:ext cx="200025" cy="123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228600</xdr:colOff>
      <xdr:row>119</xdr:row>
      <xdr:rowOff>142875</xdr:rowOff>
    </xdr:from>
    <xdr:to>
      <xdr:col>11</xdr:col>
      <xdr:colOff>180975</xdr:colOff>
      <xdr:row>120</xdr:row>
      <xdr:rowOff>76200</xdr:rowOff>
    </xdr:to>
    <xdr:pic>
      <xdr:nvPicPr>
        <xdr:cNvPr id="50" name="Images 13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019550" y="21859875"/>
          <a:ext cx="200025" cy="123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85725</xdr:colOff>
      <xdr:row>91</xdr:row>
      <xdr:rowOff>57150</xdr:rowOff>
    </xdr:from>
    <xdr:to>
      <xdr:col>12</xdr:col>
      <xdr:colOff>0</xdr:colOff>
      <xdr:row>92</xdr:row>
      <xdr:rowOff>0</xdr:rowOff>
    </xdr:to>
    <xdr:pic>
      <xdr:nvPicPr>
        <xdr:cNvPr id="51" name="Images 40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124325" y="16440150"/>
          <a:ext cx="161925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47625</xdr:colOff>
      <xdr:row>84</xdr:row>
      <xdr:rowOff>19050</xdr:rowOff>
    </xdr:from>
    <xdr:to>
      <xdr:col>15</xdr:col>
      <xdr:colOff>47625</xdr:colOff>
      <xdr:row>84</xdr:row>
      <xdr:rowOff>133350</xdr:rowOff>
    </xdr:to>
    <xdr:pic>
      <xdr:nvPicPr>
        <xdr:cNvPr id="52" name="Images 2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724400" y="15068550"/>
          <a:ext cx="200025" cy="123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18</xdr:col>
      <xdr:colOff>123825</xdr:colOff>
      <xdr:row>86</xdr:row>
      <xdr:rowOff>76200</xdr:rowOff>
    </xdr:from>
    <xdr:to>
      <xdr:col>19</xdr:col>
      <xdr:colOff>133350</xdr:colOff>
      <xdr:row>86</xdr:row>
      <xdr:rowOff>190500</xdr:rowOff>
    </xdr:to>
    <xdr:pic>
      <xdr:nvPicPr>
        <xdr:cNvPr id="53" name="Images 79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5543550" y="15506700"/>
          <a:ext cx="1714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18</xdr:col>
      <xdr:colOff>133350</xdr:colOff>
      <xdr:row>85</xdr:row>
      <xdr:rowOff>38100</xdr:rowOff>
    </xdr:from>
    <xdr:to>
      <xdr:col>19</xdr:col>
      <xdr:colOff>133350</xdr:colOff>
      <xdr:row>85</xdr:row>
      <xdr:rowOff>152400</xdr:rowOff>
    </xdr:to>
    <xdr:pic>
      <xdr:nvPicPr>
        <xdr:cNvPr id="54" name="Images 77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5553075" y="15278100"/>
          <a:ext cx="161925" cy="123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76200</xdr:colOff>
      <xdr:row>83</xdr:row>
      <xdr:rowOff>28575</xdr:rowOff>
    </xdr:from>
    <xdr:to>
      <xdr:col>12</xdr:col>
      <xdr:colOff>9525</xdr:colOff>
      <xdr:row>83</xdr:row>
      <xdr:rowOff>142875</xdr:rowOff>
    </xdr:to>
    <xdr:pic>
      <xdr:nvPicPr>
        <xdr:cNvPr id="55" name="Images 109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114800" y="14887575"/>
          <a:ext cx="18097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104775</xdr:colOff>
      <xdr:row>53</xdr:row>
      <xdr:rowOff>161925</xdr:rowOff>
    </xdr:from>
    <xdr:to>
      <xdr:col>11</xdr:col>
      <xdr:colOff>38100</xdr:colOff>
      <xdr:row>54</xdr:row>
      <xdr:rowOff>104775</xdr:rowOff>
    </xdr:to>
    <xdr:pic>
      <xdr:nvPicPr>
        <xdr:cNvPr id="56" name="Images 38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3895725" y="9305925"/>
          <a:ext cx="180975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142875</xdr:colOff>
      <xdr:row>115</xdr:row>
      <xdr:rowOff>142875</xdr:rowOff>
    </xdr:from>
    <xdr:to>
      <xdr:col>10</xdr:col>
      <xdr:colOff>66675</xdr:colOff>
      <xdr:row>116</xdr:row>
      <xdr:rowOff>66675</xdr:rowOff>
    </xdr:to>
    <xdr:pic>
      <xdr:nvPicPr>
        <xdr:cNvPr id="57" name="Images 134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3676650" y="21097875"/>
          <a:ext cx="18097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114300</xdr:colOff>
      <xdr:row>82</xdr:row>
      <xdr:rowOff>28575</xdr:rowOff>
    </xdr:from>
    <xdr:to>
      <xdr:col>11</xdr:col>
      <xdr:colOff>38100</xdr:colOff>
      <xdr:row>82</xdr:row>
      <xdr:rowOff>142875</xdr:rowOff>
    </xdr:to>
    <xdr:pic>
      <xdr:nvPicPr>
        <xdr:cNvPr id="58" name="Images 6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3905250" y="14697075"/>
          <a:ext cx="1714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381000</xdr:colOff>
      <xdr:row>76</xdr:row>
      <xdr:rowOff>47625</xdr:rowOff>
    </xdr:from>
    <xdr:to>
      <xdr:col>5</xdr:col>
      <xdr:colOff>114300</xdr:colOff>
      <xdr:row>76</xdr:row>
      <xdr:rowOff>142875</xdr:rowOff>
    </xdr:to>
    <xdr:pic>
      <xdr:nvPicPr>
        <xdr:cNvPr id="59" name="Images 89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209800" y="13573125"/>
          <a:ext cx="14287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85725</xdr:colOff>
      <xdr:row>81</xdr:row>
      <xdr:rowOff>28575</xdr:rowOff>
    </xdr:from>
    <xdr:to>
      <xdr:col>11</xdr:col>
      <xdr:colOff>0</xdr:colOff>
      <xdr:row>81</xdr:row>
      <xdr:rowOff>152400</xdr:rowOff>
    </xdr:to>
    <xdr:pic>
      <xdr:nvPicPr>
        <xdr:cNvPr id="60" name="Images 48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3876675" y="14506575"/>
          <a:ext cx="161925" cy="123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381000</xdr:colOff>
      <xdr:row>50</xdr:row>
      <xdr:rowOff>19050</xdr:rowOff>
    </xdr:from>
    <xdr:to>
      <xdr:col>5</xdr:col>
      <xdr:colOff>123825</xdr:colOff>
      <xdr:row>50</xdr:row>
      <xdr:rowOff>133350</xdr:rowOff>
    </xdr:to>
    <xdr:pic>
      <xdr:nvPicPr>
        <xdr:cNvPr id="61" name="Images 5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209800" y="8591550"/>
          <a:ext cx="1524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381000</xdr:colOff>
      <xdr:row>51</xdr:row>
      <xdr:rowOff>28575</xdr:rowOff>
    </xdr:from>
    <xdr:to>
      <xdr:col>5</xdr:col>
      <xdr:colOff>123825</xdr:colOff>
      <xdr:row>51</xdr:row>
      <xdr:rowOff>142875</xdr:rowOff>
    </xdr:to>
    <xdr:pic>
      <xdr:nvPicPr>
        <xdr:cNvPr id="62" name="Images 45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2209800" y="8791575"/>
          <a:ext cx="1524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133350</xdr:colOff>
      <xdr:row>76</xdr:row>
      <xdr:rowOff>28575</xdr:rowOff>
    </xdr:from>
    <xdr:to>
      <xdr:col>11</xdr:col>
      <xdr:colOff>76200</xdr:colOff>
      <xdr:row>76</xdr:row>
      <xdr:rowOff>152400</xdr:rowOff>
    </xdr:to>
    <xdr:pic>
      <xdr:nvPicPr>
        <xdr:cNvPr id="63" name="Images 58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3924300" y="13554075"/>
          <a:ext cx="190500" cy="123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142875</xdr:colOff>
      <xdr:row>60</xdr:row>
      <xdr:rowOff>180975</xdr:rowOff>
    </xdr:from>
    <xdr:to>
      <xdr:col>11</xdr:col>
      <xdr:colOff>76200</xdr:colOff>
      <xdr:row>61</xdr:row>
      <xdr:rowOff>104775</xdr:rowOff>
    </xdr:to>
    <xdr:pic>
      <xdr:nvPicPr>
        <xdr:cNvPr id="64" name="Images 24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3933825" y="10658475"/>
          <a:ext cx="18097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219075</xdr:colOff>
      <xdr:row>129</xdr:row>
      <xdr:rowOff>161925</xdr:rowOff>
    </xdr:from>
    <xdr:to>
      <xdr:col>10</xdr:col>
      <xdr:colOff>171450</xdr:colOff>
      <xdr:row>130</xdr:row>
      <xdr:rowOff>104775</xdr:rowOff>
    </xdr:to>
    <xdr:pic>
      <xdr:nvPicPr>
        <xdr:cNvPr id="65" name="Images 126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752850" y="23783925"/>
          <a:ext cx="209550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9525</xdr:colOff>
      <xdr:row>61</xdr:row>
      <xdr:rowOff>171450</xdr:rowOff>
    </xdr:from>
    <xdr:to>
      <xdr:col>10</xdr:col>
      <xdr:colOff>180975</xdr:colOff>
      <xdr:row>62</xdr:row>
      <xdr:rowOff>104775</xdr:rowOff>
    </xdr:to>
    <xdr:pic>
      <xdr:nvPicPr>
        <xdr:cNvPr id="66" name="Images 112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3800475" y="10839450"/>
          <a:ext cx="171450" cy="123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247650</xdr:colOff>
      <xdr:row>158</xdr:row>
      <xdr:rowOff>19050</xdr:rowOff>
    </xdr:from>
    <xdr:to>
      <xdr:col>10</xdr:col>
      <xdr:colOff>171450</xdr:colOff>
      <xdr:row>158</xdr:row>
      <xdr:rowOff>161925</xdr:rowOff>
    </xdr:to>
    <xdr:pic>
      <xdr:nvPicPr>
        <xdr:cNvPr id="67" name="Images 45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3781425" y="29165550"/>
          <a:ext cx="1809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122</xdr:row>
      <xdr:rowOff>95250</xdr:rowOff>
    </xdr:from>
    <xdr:to>
      <xdr:col>4</xdr:col>
      <xdr:colOff>95250</xdr:colOff>
      <xdr:row>123</xdr:row>
      <xdr:rowOff>28575</xdr:rowOff>
    </xdr:to>
    <xdr:pic>
      <xdr:nvPicPr>
        <xdr:cNvPr id="68" name="Images 2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752600" y="22383750"/>
          <a:ext cx="171450" cy="123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123</xdr:row>
      <xdr:rowOff>95250</xdr:rowOff>
    </xdr:from>
    <xdr:to>
      <xdr:col>4</xdr:col>
      <xdr:colOff>104775</xdr:colOff>
      <xdr:row>124</xdr:row>
      <xdr:rowOff>28575</xdr:rowOff>
    </xdr:to>
    <xdr:pic>
      <xdr:nvPicPr>
        <xdr:cNvPr id="69" name="Images 22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1752600" y="22574250"/>
          <a:ext cx="180975" cy="123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124</xdr:row>
      <xdr:rowOff>95250</xdr:rowOff>
    </xdr:from>
    <xdr:to>
      <xdr:col>4</xdr:col>
      <xdr:colOff>95250</xdr:colOff>
      <xdr:row>125</xdr:row>
      <xdr:rowOff>38100</xdr:rowOff>
    </xdr:to>
    <xdr:pic>
      <xdr:nvPicPr>
        <xdr:cNvPr id="70" name="Images 79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1752600" y="22764750"/>
          <a:ext cx="171450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125</xdr:row>
      <xdr:rowOff>104775</xdr:rowOff>
    </xdr:from>
    <xdr:to>
      <xdr:col>4</xdr:col>
      <xdr:colOff>104775</xdr:colOff>
      <xdr:row>126</xdr:row>
      <xdr:rowOff>38100</xdr:rowOff>
    </xdr:to>
    <xdr:pic>
      <xdr:nvPicPr>
        <xdr:cNvPr id="71" name="Images 77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752600" y="22964775"/>
          <a:ext cx="180975" cy="123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126</xdr:row>
      <xdr:rowOff>104775</xdr:rowOff>
    </xdr:from>
    <xdr:to>
      <xdr:col>4</xdr:col>
      <xdr:colOff>104775</xdr:colOff>
      <xdr:row>127</xdr:row>
      <xdr:rowOff>38100</xdr:rowOff>
    </xdr:to>
    <xdr:pic>
      <xdr:nvPicPr>
        <xdr:cNvPr id="72" name="Images 2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752600" y="23155275"/>
          <a:ext cx="180975" cy="123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127</xdr:row>
      <xdr:rowOff>104775</xdr:rowOff>
    </xdr:from>
    <xdr:to>
      <xdr:col>4</xdr:col>
      <xdr:colOff>104775</xdr:colOff>
      <xdr:row>128</xdr:row>
      <xdr:rowOff>38100</xdr:rowOff>
    </xdr:to>
    <xdr:pic>
      <xdr:nvPicPr>
        <xdr:cNvPr id="73" name="Images 109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1752600" y="23345775"/>
          <a:ext cx="180975" cy="123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128</xdr:row>
      <xdr:rowOff>104775</xdr:rowOff>
    </xdr:from>
    <xdr:to>
      <xdr:col>4</xdr:col>
      <xdr:colOff>95250</xdr:colOff>
      <xdr:row>129</xdr:row>
      <xdr:rowOff>38100</xdr:rowOff>
    </xdr:to>
    <xdr:pic>
      <xdr:nvPicPr>
        <xdr:cNvPr id="74" name="Images 62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752600" y="23536275"/>
          <a:ext cx="171450" cy="123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129</xdr:row>
      <xdr:rowOff>104775</xdr:rowOff>
    </xdr:from>
    <xdr:to>
      <xdr:col>4</xdr:col>
      <xdr:colOff>85725</xdr:colOff>
      <xdr:row>130</xdr:row>
      <xdr:rowOff>38100</xdr:rowOff>
    </xdr:to>
    <xdr:pic>
      <xdr:nvPicPr>
        <xdr:cNvPr id="75" name="Images 48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752600" y="23726775"/>
          <a:ext cx="161925" cy="123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130</xdr:row>
      <xdr:rowOff>104775</xdr:rowOff>
    </xdr:from>
    <xdr:to>
      <xdr:col>4</xdr:col>
      <xdr:colOff>85725</xdr:colOff>
      <xdr:row>131</xdr:row>
      <xdr:rowOff>28575</xdr:rowOff>
    </xdr:to>
    <xdr:pic>
      <xdr:nvPicPr>
        <xdr:cNvPr id="76" name="Images 11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752600" y="23917275"/>
          <a:ext cx="16192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131</xdr:row>
      <xdr:rowOff>104775</xdr:rowOff>
    </xdr:from>
    <xdr:to>
      <xdr:col>4</xdr:col>
      <xdr:colOff>95250</xdr:colOff>
      <xdr:row>132</xdr:row>
      <xdr:rowOff>38100</xdr:rowOff>
    </xdr:to>
    <xdr:pic>
      <xdr:nvPicPr>
        <xdr:cNvPr id="77" name="Images 11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1752600" y="24107775"/>
          <a:ext cx="171450" cy="123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132</xdr:row>
      <xdr:rowOff>114300</xdr:rowOff>
    </xdr:from>
    <xdr:to>
      <xdr:col>4</xdr:col>
      <xdr:colOff>95250</xdr:colOff>
      <xdr:row>133</xdr:row>
      <xdr:rowOff>38100</xdr:rowOff>
    </xdr:to>
    <xdr:pic>
      <xdr:nvPicPr>
        <xdr:cNvPr id="78" name="Images 128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752600" y="24307800"/>
          <a:ext cx="1714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133</xdr:row>
      <xdr:rowOff>114300</xdr:rowOff>
    </xdr:from>
    <xdr:to>
      <xdr:col>4</xdr:col>
      <xdr:colOff>95250</xdr:colOff>
      <xdr:row>134</xdr:row>
      <xdr:rowOff>28575</xdr:rowOff>
    </xdr:to>
    <xdr:pic>
      <xdr:nvPicPr>
        <xdr:cNvPr id="79" name="Images 99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1752600" y="24498300"/>
          <a:ext cx="17145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134</xdr:row>
      <xdr:rowOff>114300</xdr:rowOff>
    </xdr:from>
    <xdr:to>
      <xdr:col>4</xdr:col>
      <xdr:colOff>95250</xdr:colOff>
      <xdr:row>135</xdr:row>
      <xdr:rowOff>47625</xdr:rowOff>
    </xdr:to>
    <xdr:pic>
      <xdr:nvPicPr>
        <xdr:cNvPr id="80" name="Images 58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1752600" y="24688800"/>
          <a:ext cx="171450" cy="123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135</xdr:row>
      <xdr:rowOff>114300</xdr:rowOff>
    </xdr:from>
    <xdr:to>
      <xdr:col>4</xdr:col>
      <xdr:colOff>104775</xdr:colOff>
      <xdr:row>136</xdr:row>
      <xdr:rowOff>47625</xdr:rowOff>
    </xdr:to>
    <xdr:pic>
      <xdr:nvPicPr>
        <xdr:cNvPr id="81" name="Images 10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752600" y="24879300"/>
          <a:ext cx="180975" cy="123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136</xdr:row>
      <xdr:rowOff>114300</xdr:rowOff>
    </xdr:from>
    <xdr:to>
      <xdr:col>4</xdr:col>
      <xdr:colOff>95250</xdr:colOff>
      <xdr:row>137</xdr:row>
      <xdr:rowOff>47625</xdr:rowOff>
    </xdr:to>
    <xdr:pic>
      <xdr:nvPicPr>
        <xdr:cNvPr id="82" name="Images 137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1752600" y="25069800"/>
          <a:ext cx="171450" cy="123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137</xdr:row>
      <xdr:rowOff>114300</xdr:rowOff>
    </xdr:from>
    <xdr:to>
      <xdr:col>4</xdr:col>
      <xdr:colOff>95250</xdr:colOff>
      <xdr:row>138</xdr:row>
      <xdr:rowOff>47625</xdr:rowOff>
    </xdr:to>
    <xdr:pic>
      <xdr:nvPicPr>
        <xdr:cNvPr id="83" name="Images 10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752600" y="25260300"/>
          <a:ext cx="171450" cy="123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138</xdr:row>
      <xdr:rowOff>114300</xdr:rowOff>
    </xdr:from>
    <xdr:to>
      <xdr:col>4</xdr:col>
      <xdr:colOff>104775</xdr:colOff>
      <xdr:row>139</xdr:row>
      <xdr:rowOff>85725</xdr:rowOff>
    </xdr:to>
    <xdr:pic>
      <xdr:nvPicPr>
        <xdr:cNvPr id="84" name="Images 100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1752600" y="254508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139</xdr:row>
      <xdr:rowOff>123825</xdr:rowOff>
    </xdr:from>
    <xdr:to>
      <xdr:col>4</xdr:col>
      <xdr:colOff>95250</xdr:colOff>
      <xdr:row>140</xdr:row>
      <xdr:rowOff>38100</xdr:rowOff>
    </xdr:to>
    <xdr:sp>
      <xdr:nvSpPr>
        <xdr:cNvPr id="85" name="Images 113"/>
        <xdr:cNvSpPr>
          <a:spLocks/>
        </xdr:cNvSpPr>
      </xdr:nvSpPr>
      <xdr:spPr>
        <a:xfrm>
          <a:off x="1752600" y="25650825"/>
          <a:ext cx="171450" cy="104775"/>
        </a:xfrm>
        <a:prstGeom prst="rect">
          <a:avLst/>
        </a:prstGeom>
        <a:blipFill>
          <a:blip r:embed="rId109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/>
            <a:t>+</a:t>
          </a:r>
        </a:p>
      </xdr:txBody>
    </xdr:sp>
    <xdr:clientData/>
  </xdr:twoCellAnchor>
  <xdr:twoCellAnchor>
    <xdr:from>
      <xdr:col>3</xdr:col>
      <xdr:colOff>9525</xdr:colOff>
      <xdr:row>141</xdr:row>
      <xdr:rowOff>123825</xdr:rowOff>
    </xdr:from>
    <xdr:to>
      <xdr:col>4</xdr:col>
      <xdr:colOff>95250</xdr:colOff>
      <xdr:row>142</xdr:row>
      <xdr:rowOff>47625</xdr:rowOff>
    </xdr:to>
    <xdr:pic>
      <xdr:nvPicPr>
        <xdr:cNvPr id="86" name="Images 95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752600" y="26031825"/>
          <a:ext cx="1714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142</xdr:row>
      <xdr:rowOff>123825</xdr:rowOff>
    </xdr:from>
    <xdr:to>
      <xdr:col>4</xdr:col>
      <xdr:colOff>95250</xdr:colOff>
      <xdr:row>143</xdr:row>
      <xdr:rowOff>47625</xdr:rowOff>
    </xdr:to>
    <xdr:pic>
      <xdr:nvPicPr>
        <xdr:cNvPr id="87" name="Images 7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1752600" y="26222325"/>
          <a:ext cx="1714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143</xdr:row>
      <xdr:rowOff>123825</xdr:rowOff>
    </xdr:from>
    <xdr:to>
      <xdr:col>4</xdr:col>
      <xdr:colOff>85725</xdr:colOff>
      <xdr:row>144</xdr:row>
      <xdr:rowOff>47625</xdr:rowOff>
    </xdr:to>
    <xdr:pic>
      <xdr:nvPicPr>
        <xdr:cNvPr id="88" name="Images 120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752600" y="26412825"/>
          <a:ext cx="16192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144</xdr:row>
      <xdr:rowOff>123825</xdr:rowOff>
    </xdr:from>
    <xdr:to>
      <xdr:col>4</xdr:col>
      <xdr:colOff>95250</xdr:colOff>
      <xdr:row>145</xdr:row>
      <xdr:rowOff>57150</xdr:rowOff>
    </xdr:to>
    <xdr:pic>
      <xdr:nvPicPr>
        <xdr:cNvPr id="89" name="Images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52600" y="26603325"/>
          <a:ext cx="171450" cy="123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145</xdr:row>
      <xdr:rowOff>123825</xdr:rowOff>
    </xdr:from>
    <xdr:to>
      <xdr:col>4</xdr:col>
      <xdr:colOff>95250</xdr:colOff>
      <xdr:row>146</xdr:row>
      <xdr:rowOff>47625</xdr:rowOff>
    </xdr:to>
    <xdr:pic>
      <xdr:nvPicPr>
        <xdr:cNvPr id="90" name="Images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52600" y="26793825"/>
          <a:ext cx="1714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146</xdr:row>
      <xdr:rowOff>123825</xdr:rowOff>
    </xdr:from>
    <xdr:to>
      <xdr:col>4</xdr:col>
      <xdr:colOff>85725</xdr:colOff>
      <xdr:row>147</xdr:row>
      <xdr:rowOff>57150</xdr:rowOff>
    </xdr:to>
    <xdr:pic>
      <xdr:nvPicPr>
        <xdr:cNvPr id="91" name="Images 13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1752600" y="26984325"/>
          <a:ext cx="161925" cy="123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147</xdr:row>
      <xdr:rowOff>133350</xdr:rowOff>
    </xdr:from>
    <xdr:to>
      <xdr:col>4</xdr:col>
      <xdr:colOff>95250</xdr:colOff>
      <xdr:row>148</xdr:row>
      <xdr:rowOff>57150</xdr:rowOff>
    </xdr:to>
    <xdr:pic>
      <xdr:nvPicPr>
        <xdr:cNvPr id="92" name="Images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52600" y="27184350"/>
          <a:ext cx="1714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148</xdr:row>
      <xdr:rowOff>133350</xdr:rowOff>
    </xdr:from>
    <xdr:to>
      <xdr:col>4</xdr:col>
      <xdr:colOff>85725</xdr:colOff>
      <xdr:row>149</xdr:row>
      <xdr:rowOff>57150</xdr:rowOff>
    </xdr:to>
    <xdr:pic>
      <xdr:nvPicPr>
        <xdr:cNvPr id="93" name="Images 112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1752600" y="27374850"/>
          <a:ext cx="16192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149</xdr:row>
      <xdr:rowOff>133350</xdr:rowOff>
    </xdr:from>
    <xdr:to>
      <xdr:col>4</xdr:col>
      <xdr:colOff>85725</xdr:colOff>
      <xdr:row>150</xdr:row>
      <xdr:rowOff>57150</xdr:rowOff>
    </xdr:to>
    <xdr:pic>
      <xdr:nvPicPr>
        <xdr:cNvPr id="94" name="Images 24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752600" y="27565350"/>
          <a:ext cx="16192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150</xdr:row>
      <xdr:rowOff>133350</xdr:rowOff>
    </xdr:from>
    <xdr:to>
      <xdr:col>4</xdr:col>
      <xdr:colOff>85725</xdr:colOff>
      <xdr:row>151</xdr:row>
      <xdr:rowOff>57150</xdr:rowOff>
    </xdr:to>
    <xdr:pic>
      <xdr:nvPicPr>
        <xdr:cNvPr id="95" name="Images 12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752600" y="27755850"/>
          <a:ext cx="16192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151</xdr:row>
      <xdr:rowOff>133350</xdr:rowOff>
    </xdr:from>
    <xdr:to>
      <xdr:col>4</xdr:col>
      <xdr:colOff>85725</xdr:colOff>
      <xdr:row>152</xdr:row>
      <xdr:rowOff>57150</xdr:rowOff>
    </xdr:to>
    <xdr:pic>
      <xdr:nvPicPr>
        <xdr:cNvPr id="96" name="Images 5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1752600" y="27946350"/>
          <a:ext cx="16192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152</xdr:row>
      <xdr:rowOff>133350</xdr:rowOff>
    </xdr:from>
    <xdr:to>
      <xdr:col>4</xdr:col>
      <xdr:colOff>85725</xdr:colOff>
      <xdr:row>153</xdr:row>
      <xdr:rowOff>57150</xdr:rowOff>
    </xdr:to>
    <xdr:pic>
      <xdr:nvPicPr>
        <xdr:cNvPr id="97" name="Images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52600" y="28136850"/>
          <a:ext cx="16192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153</xdr:row>
      <xdr:rowOff>133350</xdr:rowOff>
    </xdr:from>
    <xdr:to>
      <xdr:col>4</xdr:col>
      <xdr:colOff>85725</xdr:colOff>
      <xdr:row>154</xdr:row>
      <xdr:rowOff>57150</xdr:rowOff>
    </xdr:to>
    <xdr:pic>
      <xdr:nvPicPr>
        <xdr:cNvPr id="98" name="Images 129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752600" y="28327350"/>
          <a:ext cx="16192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154</xdr:row>
      <xdr:rowOff>133350</xdr:rowOff>
    </xdr:from>
    <xdr:to>
      <xdr:col>4</xdr:col>
      <xdr:colOff>85725</xdr:colOff>
      <xdr:row>155</xdr:row>
      <xdr:rowOff>66675</xdr:rowOff>
    </xdr:to>
    <xdr:pic>
      <xdr:nvPicPr>
        <xdr:cNvPr id="99" name="Images 56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1752600" y="28517850"/>
          <a:ext cx="161925" cy="123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155</xdr:row>
      <xdr:rowOff>142875</xdr:rowOff>
    </xdr:from>
    <xdr:to>
      <xdr:col>4</xdr:col>
      <xdr:colOff>85725</xdr:colOff>
      <xdr:row>156</xdr:row>
      <xdr:rowOff>57150</xdr:rowOff>
    </xdr:to>
    <xdr:pic>
      <xdr:nvPicPr>
        <xdr:cNvPr id="100" name="Images 6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752600" y="28717875"/>
          <a:ext cx="161925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156</xdr:row>
      <xdr:rowOff>142875</xdr:rowOff>
    </xdr:from>
    <xdr:to>
      <xdr:col>4</xdr:col>
      <xdr:colOff>85725</xdr:colOff>
      <xdr:row>157</xdr:row>
      <xdr:rowOff>66675</xdr:rowOff>
    </xdr:to>
    <xdr:pic>
      <xdr:nvPicPr>
        <xdr:cNvPr id="101" name="Images 38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752600" y="28908375"/>
          <a:ext cx="16192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157</xdr:row>
      <xdr:rowOff>142875</xdr:rowOff>
    </xdr:from>
    <xdr:to>
      <xdr:col>4</xdr:col>
      <xdr:colOff>85725</xdr:colOff>
      <xdr:row>158</xdr:row>
      <xdr:rowOff>66675</xdr:rowOff>
    </xdr:to>
    <xdr:pic>
      <xdr:nvPicPr>
        <xdr:cNvPr id="102" name="Images 93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1752600" y="29098875"/>
          <a:ext cx="16192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158</xdr:row>
      <xdr:rowOff>142875</xdr:rowOff>
    </xdr:from>
    <xdr:to>
      <xdr:col>4</xdr:col>
      <xdr:colOff>85725</xdr:colOff>
      <xdr:row>159</xdr:row>
      <xdr:rowOff>57150</xdr:rowOff>
    </xdr:to>
    <xdr:pic>
      <xdr:nvPicPr>
        <xdr:cNvPr id="103" name="Images 33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752600" y="29289375"/>
          <a:ext cx="161925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159</xdr:row>
      <xdr:rowOff>142875</xdr:rowOff>
    </xdr:from>
    <xdr:to>
      <xdr:col>4</xdr:col>
      <xdr:colOff>76200</xdr:colOff>
      <xdr:row>160</xdr:row>
      <xdr:rowOff>66675</xdr:rowOff>
    </xdr:to>
    <xdr:pic>
      <xdr:nvPicPr>
        <xdr:cNvPr id="104" name="Images 75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1752600" y="29479875"/>
          <a:ext cx="1524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161</xdr:row>
      <xdr:rowOff>142875</xdr:rowOff>
    </xdr:from>
    <xdr:to>
      <xdr:col>4</xdr:col>
      <xdr:colOff>76200</xdr:colOff>
      <xdr:row>162</xdr:row>
      <xdr:rowOff>66675</xdr:rowOff>
    </xdr:to>
    <xdr:pic>
      <xdr:nvPicPr>
        <xdr:cNvPr id="105" name="Images 26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752600" y="29860875"/>
          <a:ext cx="1524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162</xdr:row>
      <xdr:rowOff>142875</xdr:rowOff>
    </xdr:from>
    <xdr:to>
      <xdr:col>4</xdr:col>
      <xdr:colOff>76200</xdr:colOff>
      <xdr:row>163</xdr:row>
      <xdr:rowOff>66675</xdr:rowOff>
    </xdr:to>
    <xdr:pic>
      <xdr:nvPicPr>
        <xdr:cNvPr id="106" name="Images 11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752600" y="30051375"/>
          <a:ext cx="1524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163</xdr:row>
      <xdr:rowOff>152400</xdr:rowOff>
    </xdr:from>
    <xdr:to>
      <xdr:col>4</xdr:col>
      <xdr:colOff>76200</xdr:colOff>
      <xdr:row>164</xdr:row>
      <xdr:rowOff>66675</xdr:rowOff>
    </xdr:to>
    <xdr:pic>
      <xdr:nvPicPr>
        <xdr:cNvPr id="107" name="Images 6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1752600" y="30251400"/>
          <a:ext cx="1524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164</xdr:row>
      <xdr:rowOff>152400</xdr:rowOff>
    </xdr:from>
    <xdr:to>
      <xdr:col>4</xdr:col>
      <xdr:colOff>76200</xdr:colOff>
      <xdr:row>165</xdr:row>
      <xdr:rowOff>76200</xdr:rowOff>
    </xdr:to>
    <xdr:pic>
      <xdr:nvPicPr>
        <xdr:cNvPr id="108" name="Images 107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752600" y="30441900"/>
          <a:ext cx="1524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120</xdr:row>
      <xdr:rowOff>95250</xdr:rowOff>
    </xdr:from>
    <xdr:to>
      <xdr:col>4</xdr:col>
      <xdr:colOff>66675</xdr:colOff>
      <xdr:row>121</xdr:row>
      <xdr:rowOff>9525</xdr:rowOff>
    </xdr:to>
    <xdr:pic>
      <xdr:nvPicPr>
        <xdr:cNvPr id="109" name="Images 87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1752600" y="22002750"/>
          <a:ext cx="142875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119</xdr:row>
      <xdr:rowOff>95250</xdr:rowOff>
    </xdr:from>
    <xdr:to>
      <xdr:col>4</xdr:col>
      <xdr:colOff>66675</xdr:colOff>
      <xdr:row>119</xdr:row>
      <xdr:rowOff>190500</xdr:rowOff>
    </xdr:to>
    <xdr:pic>
      <xdr:nvPicPr>
        <xdr:cNvPr id="110" name="Images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52600" y="21812250"/>
          <a:ext cx="14287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118</xdr:row>
      <xdr:rowOff>95250</xdr:rowOff>
    </xdr:from>
    <xdr:to>
      <xdr:col>4</xdr:col>
      <xdr:colOff>66675</xdr:colOff>
      <xdr:row>119</xdr:row>
      <xdr:rowOff>9525</xdr:rowOff>
    </xdr:to>
    <xdr:pic>
      <xdr:nvPicPr>
        <xdr:cNvPr id="111" name="Images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52600" y="21621750"/>
          <a:ext cx="142875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117</xdr:row>
      <xdr:rowOff>95250</xdr:rowOff>
    </xdr:from>
    <xdr:to>
      <xdr:col>4</xdr:col>
      <xdr:colOff>76200</xdr:colOff>
      <xdr:row>118</xdr:row>
      <xdr:rowOff>9525</xdr:rowOff>
    </xdr:to>
    <xdr:pic>
      <xdr:nvPicPr>
        <xdr:cNvPr id="112" name="Images 40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752600" y="21431250"/>
          <a:ext cx="1524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116</xdr:row>
      <xdr:rowOff>85725</xdr:rowOff>
    </xdr:from>
    <xdr:to>
      <xdr:col>4</xdr:col>
      <xdr:colOff>76200</xdr:colOff>
      <xdr:row>117</xdr:row>
      <xdr:rowOff>0</xdr:rowOff>
    </xdr:to>
    <xdr:pic>
      <xdr:nvPicPr>
        <xdr:cNvPr id="113" name="Images 31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752600" y="21231225"/>
          <a:ext cx="1524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115</xdr:row>
      <xdr:rowOff>85725</xdr:rowOff>
    </xdr:from>
    <xdr:to>
      <xdr:col>4</xdr:col>
      <xdr:colOff>76200</xdr:colOff>
      <xdr:row>115</xdr:row>
      <xdr:rowOff>180975</xdr:rowOff>
    </xdr:to>
    <xdr:pic>
      <xdr:nvPicPr>
        <xdr:cNvPr id="114" name="Images 19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1752600" y="21040725"/>
          <a:ext cx="1524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114</xdr:row>
      <xdr:rowOff>85725</xdr:rowOff>
    </xdr:from>
    <xdr:to>
      <xdr:col>4</xdr:col>
      <xdr:colOff>76200</xdr:colOff>
      <xdr:row>115</xdr:row>
      <xdr:rowOff>9525</xdr:rowOff>
    </xdr:to>
    <xdr:pic>
      <xdr:nvPicPr>
        <xdr:cNvPr id="115" name="Images 116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752600" y="20850225"/>
          <a:ext cx="1524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112</xdr:row>
      <xdr:rowOff>85725</xdr:rowOff>
    </xdr:from>
    <xdr:to>
      <xdr:col>4</xdr:col>
      <xdr:colOff>76200</xdr:colOff>
      <xdr:row>112</xdr:row>
      <xdr:rowOff>190500</xdr:rowOff>
    </xdr:to>
    <xdr:pic>
      <xdr:nvPicPr>
        <xdr:cNvPr id="116" name="Images 20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1752600" y="20469225"/>
          <a:ext cx="1524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111</xdr:row>
      <xdr:rowOff>85725</xdr:rowOff>
    </xdr:from>
    <xdr:to>
      <xdr:col>4</xdr:col>
      <xdr:colOff>76200</xdr:colOff>
      <xdr:row>111</xdr:row>
      <xdr:rowOff>190500</xdr:rowOff>
    </xdr:to>
    <xdr:pic>
      <xdr:nvPicPr>
        <xdr:cNvPr id="117" name="Images 2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752600" y="20278725"/>
          <a:ext cx="1524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110</xdr:row>
      <xdr:rowOff>85725</xdr:rowOff>
    </xdr:from>
    <xdr:to>
      <xdr:col>4</xdr:col>
      <xdr:colOff>76200</xdr:colOff>
      <xdr:row>110</xdr:row>
      <xdr:rowOff>180975</xdr:rowOff>
    </xdr:to>
    <xdr:pic>
      <xdr:nvPicPr>
        <xdr:cNvPr id="118" name="Images 104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1752600" y="20088225"/>
          <a:ext cx="1524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109</xdr:row>
      <xdr:rowOff>85725</xdr:rowOff>
    </xdr:from>
    <xdr:to>
      <xdr:col>4</xdr:col>
      <xdr:colOff>76200</xdr:colOff>
      <xdr:row>110</xdr:row>
      <xdr:rowOff>0</xdr:rowOff>
    </xdr:to>
    <xdr:pic>
      <xdr:nvPicPr>
        <xdr:cNvPr id="119" name="Images 67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752600" y="19897725"/>
          <a:ext cx="1524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108</xdr:row>
      <xdr:rowOff>76200</xdr:rowOff>
    </xdr:from>
    <xdr:to>
      <xdr:col>4</xdr:col>
      <xdr:colOff>85725</xdr:colOff>
      <xdr:row>108</xdr:row>
      <xdr:rowOff>190500</xdr:rowOff>
    </xdr:to>
    <xdr:pic>
      <xdr:nvPicPr>
        <xdr:cNvPr id="120" name="Images 117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1752600" y="19697700"/>
          <a:ext cx="16192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107</xdr:row>
      <xdr:rowOff>76200</xdr:rowOff>
    </xdr:from>
    <xdr:to>
      <xdr:col>4</xdr:col>
      <xdr:colOff>76200</xdr:colOff>
      <xdr:row>107</xdr:row>
      <xdr:rowOff>180975</xdr:rowOff>
    </xdr:to>
    <xdr:pic>
      <xdr:nvPicPr>
        <xdr:cNvPr id="121" name="Images 36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752600" y="19507200"/>
          <a:ext cx="1524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106</xdr:row>
      <xdr:rowOff>76200</xdr:rowOff>
    </xdr:from>
    <xdr:to>
      <xdr:col>4</xdr:col>
      <xdr:colOff>76200</xdr:colOff>
      <xdr:row>106</xdr:row>
      <xdr:rowOff>171450</xdr:rowOff>
    </xdr:to>
    <xdr:pic>
      <xdr:nvPicPr>
        <xdr:cNvPr id="122" name="Images 108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1752600" y="19316700"/>
          <a:ext cx="1524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105</xdr:row>
      <xdr:rowOff>76200</xdr:rowOff>
    </xdr:from>
    <xdr:to>
      <xdr:col>4</xdr:col>
      <xdr:colOff>85725</xdr:colOff>
      <xdr:row>105</xdr:row>
      <xdr:rowOff>180975</xdr:rowOff>
    </xdr:to>
    <xdr:pic>
      <xdr:nvPicPr>
        <xdr:cNvPr id="123" name="Images 6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752600" y="19126200"/>
          <a:ext cx="161925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104</xdr:row>
      <xdr:rowOff>76200</xdr:rowOff>
    </xdr:from>
    <xdr:to>
      <xdr:col>4</xdr:col>
      <xdr:colOff>76200</xdr:colOff>
      <xdr:row>104</xdr:row>
      <xdr:rowOff>180975</xdr:rowOff>
    </xdr:to>
    <xdr:pic>
      <xdr:nvPicPr>
        <xdr:cNvPr id="124" name="Images 4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1752600" y="18935700"/>
          <a:ext cx="1524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103</xdr:row>
      <xdr:rowOff>76200</xdr:rowOff>
    </xdr:from>
    <xdr:to>
      <xdr:col>4</xdr:col>
      <xdr:colOff>76200</xdr:colOff>
      <xdr:row>103</xdr:row>
      <xdr:rowOff>171450</xdr:rowOff>
    </xdr:to>
    <xdr:pic>
      <xdr:nvPicPr>
        <xdr:cNvPr id="125" name="Images 18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752600" y="18745200"/>
          <a:ext cx="1524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102</xdr:row>
      <xdr:rowOff>76200</xdr:rowOff>
    </xdr:from>
    <xdr:to>
      <xdr:col>4</xdr:col>
      <xdr:colOff>66675</xdr:colOff>
      <xdr:row>102</xdr:row>
      <xdr:rowOff>152400</xdr:rowOff>
    </xdr:to>
    <xdr:pic>
      <xdr:nvPicPr>
        <xdr:cNvPr id="126" name="Images 17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1752600" y="18554700"/>
          <a:ext cx="142875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72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</xdr:col>
      <xdr:colOff>9525</xdr:colOff>
      <xdr:row>101</xdr:row>
      <xdr:rowOff>76200</xdr:rowOff>
    </xdr:from>
    <xdr:to>
      <xdr:col>4</xdr:col>
      <xdr:colOff>76200</xdr:colOff>
      <xdr:row>101</xdr:row>
      <xdr:rowOff>171450</xdr:rowOff>
    </xdr:to>
    <xdr:pic>
      <xdr:nvPicPr>
        <xdr:cNvPr id="127" name="Images 29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752600" y="18364200"/>
          <a:ext cx="1524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100</xdr:row>
      <xdr:rowOff>66675</xdr:rowOff>
    </xdr:from>
    <xdr:to>
      <xdr:col>4</xdr:col>
      <xdr:colOff>76200</xdr:colOff>
      <xdr:row>100</xdr:row>
      <xdr:rowOff>180975</xdr:rowOff>
    </xdr:to>
    <xdr:pic>
      <xdr:nvPicPr>
        <xdr:cNvPr id="128" name="Images 85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1752600" y="18164175"/>
          <a:ext cx="1524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99</xdr:row>
      <xdr:rowOff>66675</xdr:rowOff>
    </xdr:from>
    <xdr:to>
      <xdr:col>4</xdr:col>
      <xdr:colOff>76200</xdr:colOff>
      <xdr:row>99</xdr:row>
      <xdr:rowOff>171450</xdr:rowOff>
    </xdr:to>
    <xdr:pic>
      <xdr:nvPicPr>
        <xdr:cNvPr id="129" name="Images 130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752600" y="17973675"/>
          <a:ext cx="1524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98</xdr:row>
      <xdr:rowOff>66675</xdr:rowOff>
    </xdr:from>
    <xdr:to>
      <xdr:col>4</xdr:col>
      <xdr:colOff>76200</xdr:colOff>
      <xdr:row>98</xdr:row>
      <xdr:rowOff>180975</xdr:rowOff>
    </xdr:to>
    <xdr:pic>
      <xdr:nvPicPr>
        <xdr:cNvPr id="130" name="Images 132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1752600" y="17783175"/>
          <a:ext cx="1524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97</xdr:row>
      <xdr:rowOff>66675</xdr:rowOff>
    </xdr:from>
    <xdr:to>
      <xdr:col>4</xdr:col>
      <xdr:colOff>76200</xdr:colOff>
      <xdr:row>97</xdr:row>
      <xdr:rowOff>180975</xdr:rowOff>
    </xdr:to>
    <xdr:pic>
      <xdr:nvPicPr>
        <xdr:cNvPr id="131" name="Images 74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752600" y="17592675"/>
          <a:ext cx="1524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96</xdr:row>
      <xdr:rowOff>66675</xdr:rowOff>
    </xdr:from>
    <xdr:to>
      <xdr:col>4</xdr:col>
      <xdr:colOff>76200</xdr:colOff>
      <xdr:row>96</xdr:row>
      <xdr:rowOff>171450</xdr:rowOff>
    </xdr:to>
    <xdr:pic>
      <xdr:nvPicPr>
        <xdr:cNvPr id="132" name="Images 16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1752600" y="17402175"/>
          <a:ext cx="1524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95</xdr:row>
      <xdr:rowOff>66675</xdr:rowOff>
    </xdr:from>
    <xdr:to>
      <xdr:col>4</xdr:col>
      <xdr:colOff>76200</xdr:colOff>
      <xdr:row>95</xdr:row>
      <xdr:rowOff>171450</xdr:rowOff>
    </xdr:to>
    <xdr:pic>
      <xdr:nvPicPr>
        <xdr:cNvPr id="133" name="Images 127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752600" y="17211675"/>
          <a:ext cx="1524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94</xdr:row>
      <xdr:rowOff>66675</xdr:rowOff>
    </xdr:from>
    <xdr:to>
      <xdr:col>4</xdr:col>
      <xdr:colOff>76200</xdr:colOff>
      <xdr:row>94</xdr:row>
      <xdr:rowOff>171450</xdr:rowOff>
    </xdr:to>
    <xdr:pic>
      <xdr:nvPicPr>
        <xdr:cNvPr id="134" name="Images 28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1752600" y="17021175"/>
          <a:ext cx="1524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93</xdr:row>
      <xdr:rowOff>57150</xdr:rowOff>
    </xdr:from>
    <xdr:to>
      <xdr:col>4</xdr:col>
      <xdr:colOff>76200</xdr:colOff>
      <xdr:row>93</xdr:row>
      <xdr:rowOff>161925</xdr:rowOff>
    </xdr:to>
    <xdr:pic>
      <xdr:nvPicPr>
        <xdr:cNvPr id="135" name="Images 134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1752600" y="16821150"/>
          <a:ext cx="1524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92</xdr:row>
      <xdr:rowOff>57150</xdr:rowOff>
    </xdr:from>
    <xdr:to>
      <xdr:col>4</xdr:col>
      <xdr:colOff>76200</xdr:colOff>
      <xdr:row>92</xdr:row>
      <xdr:rowOff>161925</xdr:rowOff>
    </xdr:to>
    <xdr:pic>
      <xdr:nvPicPr>
        <xdr:cNvPr id="136" name="Images 54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752600" y="16630650"/>
          <a:ext cx="1524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91</xdr:row>
      <xdr:rowOff>57150</xdr:rowOff>
    </xdr:from>
    <xdr:to>
      <xdr:col>4</xdr:col>
      <xdr:colOff>76200</xdr:colOff>
      <xdr:row>91</xdr:row>
      <xdr:rowOff>161925</xdr:rowOff>
    </xdr:to>
    <xdr:pic>
      <xdr:nvPicPr>
        <xdr:cNvPr id="137" name="Images 50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1752600" y="16440150"/>
          <a:ext cx="1524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90</xdr:row>
      <xdr:rowOff>57150</xdr:rowOff>
    </xdr:from>
    <xdr:to>
      <xdr:col>4</xdr:col>
      <xdr:colOff>76200</xdr:colOff>
      <xdr:row>90</xdr:row>
      <xdr:rowOff>161925</xdr:rowOff>
    </xdr:to>
    <xdr:pic>
      <xdr:nvPicPr>
        <xdr:cNvPr id="138" name="Images 14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1752600" y="16249650"/>
          <a:ext cx="1524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89</xdr:row>
      <xdr:rowOff>57150</xdr:rowOff>
    </xdr:from>
    <xdr:to>
      <xdr:col>4</xdr:col>
      <xdr:colOff>76200</xdr:colOff>
      <xdr:row>89</xdr:row>
      <xdr:rowOff>161925</xdr:rowOff>
    </xdr:to>
    <xdr:pic>
      <xdr:nvPicPr>
        <xdr:cNvPr id="139" name="Images 13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752600" y="16059150"/>
          <a:ext cx="1524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88</xdr:row>
      <xdr:rowOff>57150</xdr:rowOff>
    </xdr:from>
    <xdr:to>
      <xdr:col>4</xdr:col>
      <xdr:colOff>76200</xdr:colOff>
      <xdr:row>88</xdr:row>
      <xdr:rowOff>161925</xdr:rowOff>
    </xdr:to>
    <xdr:pic>
      <xdr:nvPicPr>
        <xdr:cNvPr id="140" name="Images 15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752600" y="15868650"/>
          <a:ext cx="1524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87</xdr:row>
      <xdr:rowOff>57150</xdr:rowOff>
    </xdr:from>
    <xdr:to>
      <xdr:col>4</xdr:col>
      <xdr:colOff>66675</xdr:colOff>
      <xdr:row>87</xdr:row>
      <xdr:rowOff>152400</xdr:rowOff>
    </xdr:to>
    <xdr:pic>
      <xdr:nvPicPr>
        <xdr:cNvPr id="141" name="Images 12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752600" y="15678150"/>
          <a:ext cx="14287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72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27"/>
  <sheetViews>
    <sheetView tabSelected="1" workbookViewId="0" topLeftCell="A87">
      <selection activeCell="E88" sqref="E88"/>
    </sheetView>
  </sheetViews>
  <sheetFormatPr defaultColWidth="12.57421875" defaultRowHeight="12.75"/>
  <cols>
    <col min="1" max="1" width="13.421875" style="1" customWidth="1"/>
    <col min="2" max="2" width="6.140625" style="2" customWidth="1"/>
    <col min="3" max="3" width="6.57421875" style="3" customWidth="1"/>
    <col min="4" max="4" width="1.28515625" style="4" customWidth="1"/>
    <col min="5" max="5" width="6.140625" style="5" customWidth="1"/>
    <col min="6" max="6" width="4.7109375" style="6" customWidth="1"/>
    <col min="7" max="7" width="7.57421875" style="7" customWidth="1"/>
    <col min="8" max="9" width="3.57421875" style="7" customWidth="1"/>
    <col min="10" max="10" width="3.8515625" style="7" customWidth="1"/>
    <col min="11" max="12" width="3.7109375" style="7" customWidth="1"/>
    <col min="13" max="13" width="3.140625" style="7" customWidth="1"/>
    <col min="14" max="14" width="2.7109375" style="7" customWidth="1"/>
    <col min="15" max="15" width="3.00390625" style="7" customWidth="1"/>
    <col min="16" max="16" width="2.57421875" style="7" customWidth="1"/>
    <col min="17" max="17" width="2.7109375" style="7" customWidth="1"/>
    <col min="18" max="18" width="2.8515625" style="7" customWidth="1"/>
    <col min="19" max="19" width="2.421875" style="7" customWidth="1"/>
    <col min="20" max="20" width="7.00390625" style="8" customWidth="1"/>
    <col min="21" max="236" width="11.57421875" style="7" customWidth="1"/>
    <col min="237" max="16384" width="12.00390625" style="7" customWidth="1"/>
  </cols>
  <sheetData>
    <row r="1" spans="1:15" ht="16.5">
      <c r="A1" s="9" t="s">
        <v>0</v>
      </c>
      <c r="B1" s="10" t="s">
        <v>1</v>
      </c>
      <c r="C1" s="10" t="s">
        <v>1</v>
      </c>
      <c r="E1" s="11" t="s">
        <v>2</v>
      </c>
      <c r="F1" s="12"/>
      <c r="O1" s="13">
        <v>40452</v>
      </c>
    </row>
    <row r="2" spans="1:20" ht="12.75" customHeight="1" hidden="1">
      <c r="A2" s="14" t="s">
        <v>3</v>
      </c>
      <c r="B2" s="15">
        <f>E2/D2</f>
        <v>285.3921568627451</v>
      </c>
      <c r="C2" s="16" t="s">
        <v>1</v>
      </c>
      <c r="D2" s="4">
        <v>51</v>
      </c>
      <c r="E2" s="5">
        <f>SUM(G2:AE2)</f>
        <v>14555</v>
      </c>
      <c r="G2" s="17">
        <f>SUM(G46:G168)</f>
        <v>1000</v>
      </c>
      <c r="H2" s="17">
        <f>SUM(H46:H168)</f>
        <v>1000</v>
      </c>
      <c r="I2" s="17">
        <f>SUM(I46:I168)</f>
        <v>1000</v>
      </c>
      <c r="J2" s="17">
        <f>SUM(J46:J168)</f>
        <v>1000</v>
      </c>
      <c r="K2" s="17">
        <f>SUM(K46:K168)</f>
        <v>1000</v>
      </c>
      <c r="L2" s="17">
        <f>SUM(L46:L168)</f>
        <v>1000</v>
      </c>
      <c r="M2" s="17">
        <f>SUM(M46:M168)</f>
        <v>1000</v>
      </c>
      <c r="N2" s="17">
        <f>SUM(N46:N168)</f>
        <v>1000</v>
      </c>
      <c r="O2" s="17">
        <f>SUM(O46:O168)</f>
        <v>1000</v>
      </c>
      <c r="P2" s="17">
        <f>SUM(P46:P168)</f>
        <v>1000</v>
      </c>
      <c r="Q2" s="17">
        <f>SUM(Q46:Q168)</f>
        <v>1000</v>
      </c>
      <c r="R2" s="17">
        <f>SUM(R46:R168)</f>
        <v>1000</v>
      </c>
      <c r="S2" s="17">
        <f>SUM(S46:S168)</f>
        <v>1000</v>
      </c>
      <c r="T2" s="18">
        <f>SUM(T46:T168)</f>
        <v>1555</v>
      </c>
    </row>
    <row r="3" spans="1:6" ht="13.5">
      <c r="A3" s="1" t="s">
        <v>4</v>
      </c>
      <c r="B3" s="19">
        <f>B46</f>
        <v>79.22131147540983</v>
      </c>
      <c r="C3" s="20" t="s">
        <v>5</v>
      </c>
      <c r="D3" s="21"/>
      <c r="E3" s="22">
        <f>E46</f>
        <v>96650</v>
      </c>
      <c r="F3" s="12">
        <f>SUM(F5:F37)</f>
        <v>46670</v>
      </c>
    </row>
    <row r="4" spans="1:6" ht="13.5">
      <c r="A4" s="1" t="s">
        <v>6</v>
      </c>
      <c r="B4" s="23">
        <f>B145+B146+B148+B153+B152+B120+B3</f>
        <v>80.09016393442623</v>
      </c>
      <c r="C4" s="23">
        <f>F4*100/(100-B3)</f>
        <v>5.527172099658071</v>
      </c>
      <c r="D4" s="21"/>
      <c r="E4" s="24">
        <f>E145+E146+E148+E153+E152+E120+E86</f>
        <v>1110</v>
      </c>
      <c r="F4" s="6">
        <f>E4/E46*100</f>
        <v>1.148473874806001</v>
      </c>
    </row>
    <row r="5" spans="1:7" ht="13.5">
      <c r="A5" s="1" t="s">
        <v>7</v>
      </c>
      <c r="B5" s="3">
        <f>B123</f>
        <v>6.377049180327869</v>
      </c>
      <c r="C5" s="19">
        <f>B5*100/(100-B3)</f>
        <v>30.690335305719916</v>
      </c>
      <c r="D5" s="21"/>
      <c r="E5" s="24">
        <f>E123</f>
        <v>7780</v>
      </c>
      <c r="F5" s="6">
        <f>E5</f>
        <v>7780</v>
      </c>
      <c r="G5" s="7">
        <f>F5/F3*100</f>
        <v>16.670237840154275</v>
      </c>
    </row>
    <row r="6" spans="1:7" ht="13.5">
      <c r="A6" s="1" t="s">
        <v>8</v>
      </c>
      <c r="B6" s="25">
        <f>B47+B48</f>
        <v>5.221311475409836</v>
      </c>
      <c r="C6" s="19">
        <f>B6*100/(100-B3)</f>
        <v>25.128205128205128</v>
      </c>
      <c r="D6" s="21"/>
      <c r="E6" s="22">
        <f>E47+E48</f>
        <v>6370</v>
      </c>
      <c r="F6" s="12">
        <f>E6</f>
        <v>6370</v>
      </c>
      <c r="G6" s="7">
        <f>F6/F3*100</f>
        <v>13.649025069637883</v>
      </c>
    </row>
    <row r="7" spans="1:6" ht="13.5">
      <c r="A7" s="1" t="s">
        <v>9</v>
      </c>
      <c r="B7" s="3">
        <f>B124</f>
        <v>4.352459016393443</v>
      </c>
      <c r="C7" s="19">
        <f>B7*100/(100-B3)</f>
        <v>20.946745562130175</v>
      </c>
      <c r="D7" s="21"/>
      <c r="E7" s="24">
        <f>E124</f>
        <v>5310</v>
      </c>
      <c r="F7" s="12"/>
    </row>
    <row r="8" spans="1:7" ht="13.5">
      <c r="A8" s="1" t="s">
        <v>10</v>
      </c>
      <c r="B8" s="3">
        <f>B50</f>
        <v>2.360655737704918</v>
      </c>
      <c r="C8" s="19">
        <f>B8*100/(100-B3)</f>
        <v>11.36094674556213</v>
      </c>
      <c r="D8" s="21"/>
      <c r="E8" s="24">
        <f>E50</f>
        <v>2880</v>
      </c>
      <c r="F8" s="12">
        <f>E8</f>
        <v>2880</v>
      </c>
      <c r="G8" s="7">
        <f>F8/F3*100</f>
        <v>6.1709877865866725</v>
      </c>
    </row>
    <row r="9" spans="1:7" ht="12.75" customHeight="1">
      <c r="A9" s="1" t="s">
        <v>11</v>
      </c>
      <c r="B9" s="3">
        <f>B49</f>
        <v>2.1557377049180326</v>
      </c>
      <c r="C9" s="19">
        <f>B9*100/(100-B3)</f>
        <v>10.374753451676527</v>
      </c>
      <c r="D9" s="21"/>
      <c r="E9" s="24">
        <f>E49</f>
        <v>2630</v>
      </c>
      <c r="F9" s="6">
        <f>E9</f>
        <v>2630</v>
      </c>
      <c r="G9" s="7">
        <f>F9/F3*100</f>
        <v>5.635311763445468</v>
      </c>
    </row>
    <row r="10" spans="1:7" ht="13.5">
      <c r="A10" s="1" t="s">
        <v>12</v>
      </c>
      <c r="B10" s="3">
        <f>B51+B52</f>
        <v>2.0901639344262293</v>
      </c>
      <c r="C10" s="19">
        <f>B10*100/(100-B3)</f>
        <v>10.059171597633133</v>
      </c>
      <c r="D10" s="21"/>
      <c r="E10" s="24">
        <f>E51+E52</f>
        <v>2550</v>
      </c>
      <c r="F10" s="6">
        <f>E10</f>
        <v>2550</v>
      </c>
      <c r="G10" s="7">
        <f>F10/F3*100</f>
        <v>5.463895436040283</v>
      </c>
    </row>
    <row r="11" spans="1:5" ht="12.75" customHeight="1">
      <c r="A11" s="1" t="s">
        <v>13</v>
      </c>
      <c r="B11" s="3">
        <f>B88+B89+B90</f>
        <v>1.6639344262295082</v>
      </c>
      <c r="C11" s="19">
        <f>B11*100/(100-B3)</f>
        <v>8.007889546351084</v>
      </c>
      <c r="D11" s="21"/>
      <c r="E11" s="24">
        <f>E88+E89+E90</f>
        <v>2030</v>
      </c>
    </row>
    <row r="12" spans="1:5" ht="13.5">
      <c r="A12" s="1" t="s">
        <v>14</v>
      </c>
      <c r="B12" s="3">
        <f>B53+B54+B85</f>
        <v>1.1721311475409835</v>
      </c>
      <c r="C12" s="19">
        <f>B12*100/(100-B3)</f>
        <v>5.64102564102564</v>
      </c>
      <c r="E12" s="24">
        <f>E53+E54+E85</f>
        <v>1430</v>
      </c>
    </row>
    <row r="13" spans="1:5" ht="13.5">
      <c r="A13" s="1" t="s">
        <v>15</v>
      </c>
      <c r="B13" s="3">
        <f>B125</f>
        <v>1.1639344262295082</v>
      </c>
      <c r="C13" s="19">
        <f>B125*100/(100-B3)</f>
        <v>5.601577909270216</v>
      </c>
      <c r="E13" s="24">
        <f>E125</f>
        <v>1420</v>
      </c>
    </row>
    <row r="14" spans="1:5" ht="13.5">
      <c r="A14" s="1" t="s">
        <v>16</v>
      </c>
      <c r="B14" s="3">
        <f>B126</f>
        <v>1.1885245901639345</v>
      </c>
      <c r="C14" s="19">
        <f>B126*100/(100-B3)</f>
        <v>5.719921104536489</v>
      </c>
      <c r="E14" s="24">
        <f>E126</f>
        <v>1450</v>
      </c>
    </row>
    <row r="15" spans="1:6" ht="13.5">
      <c r="A15" s="1" t="s">
        <v>17</v>
      </c>
      <c r="B15" s="25">
        <f>B88</f>
        <v>0.7786885245901639</v>
      </c>
      <c r="C15" s="19">
        <f>B88*100/(100-B3)</f>
        <v>3.7475345167652856</v>
      </c>
      <c r="D15" s="21"/>
      <c r="E15" s="22">
        <f>E88</f>
        <v>950</v>
      </c>
      <c r="F15" s="12"/>
    </row>
    <row r="16" spans="1:5" ht="15.75" customHeight="1">
      <c r="A16" s="1" t="s">
        <v>18</v>
      </c>
      <c r="B16" s="3">
        <f>B56+B57+B58+B59+B60+B61+B62</f>
        <v>0.8278688524590165</v>
      </c>
      <c r="C16" s="19">
        <f>B16*100/(100-B3)</f>
        <v>3.9842209072978307</v>
      </c>
      <c r="E16" s="24">
        <f>E56+E57+E58+E59+E60+E61+E62</f>
        <v>1010</v>
      </c>
    </row>
    <row r="17" spans="1:5" ht="13.5">
      <c r="A17" s="1" t="s">
        <v>19</v>
      </c>
      <c r="B17" s="3">
        <f>B127</f>
        <v>0.7459016393442623</v>
      </c>
      <c r="C17" s="19">
        <f>B17*100/(100-B3)</f>
        <v>3.5897435897435894</v>
      </c>
      <c r="E17" s="24">
        <f>E127</f>
        <v>910</v>
      </c>
    </row>
    <row r="18" spans="1:5" ht="12.75" customHeight="1">
      <c r="A18" s="1" t="s">
        <v>20</v>
      </c>
      <c r="B18" s="3">
        <f>B157+B158+B159</f>
        <v>0.4508196721311475</v>
      </c>
      <c r="C18" s="23">
        <f>B18*100/(100-B3)</f>
        <v>2.169625246548323</v>
      </c>
      <c r="E18" s="24">
        <f>E157+E158+E159</f>
        <v>550</v>
      </c>
    </row>
    <row r="19" spans="1:5" ht="13.5">
      <c r="A19" s="1" t="s">
        <v>21</v>
      </c>
      <c r="B19" s="3">
        <f>B89</f>
        <v>0.5245901639344263</v>
      </c>
      <c r="C19" s="19">
        <f>B19*100/(100-B3)</f>
        <v>2.52465483234714</v>
      </c>
      <c r="E19" s="24">
        <f>E89</f>
        <v>640</v>
      </c>
    </row>
    <row r="20" spans="1:18" ht="13.5">
      <c r="A20" s="1" t="s">
        <v>22</v>
      </c>
      <c r="B20" s="3">
        <f>B55</f>
        <v>0.45081967213114754</v>
      </c>
      <c r="C20" s="19">
        <f>B20*100/(100-B3)</f>
        <v>2.169625246548323</v>
      </c>
      <c r="E20" s="24">
        <f>E55</f>
        <v>550</v>
      </c>
      <c r="R20" s="7" t="s">
        <v>23</v>
      </c>
    </row>
    <row r="21" spans="1:5" ht="13.5">
      <c r="A21" s="1" t="s">
        <v>24</v>
      </c>
      <c r="B21" s="3">
        <f>B64</f>
        <v>0.4016393442622951</v>
      </c>
      <c r="C21" s="19">
        <f>B21*100/(100-B3)</f>
        <v>1.932938856015779</v>
      </c>
      <c r="E21" s="24">
        <f>E64</f>
        <v>490</v>
      </c>
    </row>
    <row r="22" spans="1:5" ht="13.5">
      <c r="A22" s="1" t="s">
        <v>25</v>
      </c>
      <c r="B22" s="3">
        <f>B118</f>
        <v>0.4016393442622951</v>
      </c>
      <c r="C22" s="23">
        <f>B22*100/(100-B3)</f>
        <v>1.932938856015779</v>
      </c>
      <c r="E22" s="24">
        <f>E118</f>
        <v>490</v>
      </c>
    </row>
    <row r="23" spans="1:5" ht="13.5">
      <c r="A23" s="1" t="s">
        <v>26</v>
      </c>
      <c r="B23" s="3">
        <f>B66</f>
        <v>0.38524590163934425</v>
      </c>
      <c r="C23" s="23">
        <f>B23*100/(100-B3)</f>
        <v>1.8540433925049309</v>
      </c>
      <c r="E23" s="24">
        <f>E66</f>
        <v>470</v>
      </c>
    </row>
    <row r="24" spans="1:5" ht="13.5">
      <c r="A24" s="1" t="s">
        <v>27</v>
      </c>
      <c r="B24" s="3">
        <f>B128</f>
        <v>0.4180327868852459</v>
      </c>
      <c r="C24" s="23">
        <f>B24*100/(100-B3)</f>
        <v>2.0118343195266273</v>
      </c>
      <c r="E24" s="24">
        <f>E128</f>
        <v>510</v>
      </c>
    </row>
    <row r="25" spans="1:5" ht="13.5">
      <c r="A25" s="1" t="s">
        <v>28</v>
      </c>
      <c r="B25" s="3">
        <f>B48</f>
        <v>0.36885245901639346</v>
      </c>
      <c r="C25" s="19">
        <f>B25*100/(100-B3)</f>
        <v>1.7751479289940826</v>
      </c>
      <c r="E25" s="24">
        <f>E48</f>
        <v>450</v>
      </c>
    </row>
    <row r="26" spans="1:5" ht="13.5">
      <c r="A26" s="1" t="s">
        <v>29</v>
      </c>
      <c r="B26" s="3">
        <f>B90</f>
        <v>0.36065573770491804</v>
      </c>
      <c r="C26" s="19">
        <f>B26*100/(100-B3)</f>
        <v>1.7357001972386585</v>
      </c>
      <c r="E26" s="24">
        <f>E90</f>
        <v>440</v>
      </c>
    </row>
    <row r="27" spans="1:5" ht="13.5">
      <c r="A27" s="1" t="s">
        <v>30</v>
      </c>
      <c r="B27" s="3">
        <f>B56</f>
        <v>0.3360655737704918</v>
      </c>
      <c r="C27" s="19">
        <f>B27*100/(100-B3)</f>
        <v>1.6173570019723864</v>
      </c>
      <c r="E27" s="24">
        <f>E56</f>
        <v>410</v>
      </c>
    </row>
    <row r="28" spans="1:5" ht="13.5">
      <c r="A28" s="1" t="s">
        <v>31</v>
      </c>
      <c r="B28" s="3">
        <f>B150+B151</f>
        <v>0.3442622950819672</v>
      </c>
      <c r="C28" s="19">
        <f>B28*100/(100-B3)</f>
        <v>1.6568047337278105</v>
      </c>
      <c r="E28" s="24">
        <f>E150+E151</f>
        <v>420</v>
      </c>
    </row>
    <row r="29" spans="1:5" ht="13.5">
      <c r="A29" s="1" t="s">
        <v>32</v>
      </c>
      <c r="B29" s="3">
        <f>B129</f>
        <v>0.2786885245901639</v>
      </c>
      <c r="C29" s="19">
        <f>B29*100/(100-B3)</f>
        <v>1.341222879684418</v>
      </c>
      <c r="E29" s="24">
        <f>E129</f>
        <v>340</v>
      </c>
    </row>
    <row r="30" spans="1:5" ht="13.5">
      <c r="A30" s="1" t="s">
        <v>33</v>
      </c>
      <c r="B30" s="3">
        <f>B135</f>
        <v>0.30327868852459017</v>
      </c>
      <c r="C30" s="19">
        <f>B30*100/(100-B3)</f>
        <v>1.4595660749506902</v>
      </c>
      <c r="E30" s="24">
        <f>E135</f>
        <v>370</v>
      </c>
    </row>
    <row r="31" spans="1:5" ht="13.5">
      <c r="A31" s="1" t="s">
        <v>34</v>
      </c>
      <c r="B31" s="3">
        <f>B65</f>
        <v>0.2786885245901639</v>
      </c>
      <c r="C31" s="19">
        <f>B31*100/(100-B3)</f>
        <v>1.341222879684418</v>
      </c>
      <c r="E31" s="24">
        <f>E65</f>
        <v>340</v>
      </c>
    </row>
    <row r="32" spans="1:7" ht="13.5">
      <c r="A32" s="1" t="s">
        <v>9</v>
      </c>
      <c r="B32" s="3">
        <f>B124</f>
        <v>4.352459016393443</v>
      </c>
      <c r="C32" s="19">
        <f>B32*100/(100-B3)</f>
        <v>20.946745562130175</v>
      </c>
      <c r="D32" s="21"/>
      <c r="E32" s="24">
        <f>E124</f>
        <v>5310</v>
      </c>
      <c r="F32" s="6">
        <f>E32</f>
        <v>5310</v>
      </c>
      <c r="G32" s="7">
        <f>F32/F3*100</f>
        <v>11.377758731519178</v>
      </c>
    </row>
    <row r="33" spans="1:7" ht="13.5">
      <c r="A33" s="1" t="s">
        <v>35</v>
      </c>
      <c r="B33" s="3">
        <f>B103+B104+B105+B106+B107+B108+B109+B110+B111+B112+B113+B115+B116+B117+B118+B119+B120+B121</f>
        <v>1.3606557377049178</v>
      </c>
      <c r="C33" s="19">
        <f>B33*100/(100-B3)</f>
        <v>6.548323471400392</v>
      </c>
      <c r="E33" s="24">
        <f>E103+E104+E105+E106+E107+E108+E109+E110+E111+E112+E113+E115+E116+E117+E118+F119+E120+E121</f>
        <v>1650</v>
      </c>
      <c r="F33" s="6">
        <f>E33</f>
        <v>1650</v>
      </c>
      <c r="G33" s="7">
        <f>F33/F3*100</f>
        <v>3.5354617527319476</v>
      </c>
    </row>
    <row r="34" spans="1:7" ht="13.5">
      <c r="A34" s="1" t="s">
        <v>36</v>
      </c>
      <c r="B34" s="3">
        <f>B149+B150+B151+B152+B153+B154+B155+B156+B157+B158+B159+B160+B161+B162+B163+B164+B165</f>
        <v>1.9344262295081966</v>
      </c>
      <c r="C34" s="19">
        <f>B34*100/(100-B3)</f>
        <v>9.309664694280078</v>
      </c>
      <c r="E34" s="24">
        <f>E149+E150+E151+E152+E153+E154+E155+E156+E157+E158+E159+E160+E161+E162+E163+E164+E165</f>
        <v>2360</v>
      </c>
      <c r="F34" s="6">
        <f>E34</f>
        <v>2360</v>
      </c>
      <c r="G34" s="7">
        <f>F34/F3*100</f>
        <v>5.056781658452968</v>
      </c>
    </row>
    <row r="35" spans="1:7" ht="13.5">
      <c r="A35" s="26" t="s">
        <v>37</v>
      </c>
      <c r="B35" s="3">
        <f>B88+B89+B90+B91+B92+B93+B94+B95+B96+B97+B98+B99+B100+B101+B102</f>
        <v>2.4836065573770485</v>
      </c>
      <c r="C35" s="19">
        <f>B35*100/(100-B3)</f>
        <v>11.952662721893487</v>
      </c>
      <c r="E35" s="24">
        <f>E88+E90+E89+E91+E92+E93+E94+E95+E96+E97+E98+E99+E100+E101+E102</f>
        <v>3030</v>
      </c>
      <c r="F35" s="6">
        <f>E35</f>
        <v>3030</v>
      </c>
      <c r="G35" s="7">
        <f>F35/F3*100</f>
        <v>6.4923934004713955</v>
      </c>
    </row>
    <row r="36" spans="1:7" ht="13.5">
      <c r="A36" s="1" t="s">
        <v>38</v>
      </c>
      <c r="B36" s="3">
        <f>B125+B126+B127+B128+B129+B130+B131+B132+B133+B134+B135+B136+B138+B139+B140+B142+B143+B144+B145+B146+B147+B148</f>
        <v>5.286885245901639</v>
      </c>
      <c r="C36" s="19">
        <f>B36*100/(100-B3)</f>
        <v>25.443786982248522</v>
      </c>
      <c r="E36" s="24">
        <f>E125+E126+E127+E128+E129+E130+E131+E132+E133+E134+E135+E136+E138+E139+E140+E142+E143+E144+E145+E146+E147+E148</f>
        <v>6450</v>
      </c>
      <c r="F36" s="6">
        <f>E36</f>
        <v>6450</v>
      </c>
      <c r="G36" s="7">
        <f>F36/F3*100</f>
        <v>13.820441397043068</v>
      </c>
    </row>
    <row r="37" spans="1:7" ht="13.5">
      <c r="A37" s="1" t="s">
        <v>39</v>
      </c>
      <c r="B37" s="3">
        <f>B53+B54+B55+B56+B57+B58+B59+B60+B61+B62+B64+B65+B66+B67+B68+B69+B70+B72+B73+B74+B75+B76+B78+B79+B80+B81+B82+B83+B84+B85</f>
        <v>4.63934426229508</v>
      </c>
      <c r="C37" s="19">
        <f>B37*100/(100-B3)</f>
        <v>22.327416173570008</v>
      </c>
      <c r="E37" s="24">
        <f>E53+E54+E55+E56+E57+E58+E59+E60+E61+E62+E64+E65+E66+E67+E68+E69+E70+E72+E73+E74+E75+E76+E78+E79+E80+E81+E82+E83+E84+E85</f>
        <v>5660</v>
      </c>
      <c r="F37" s="6">
        <f>E37</f>
        <v>5660</v>
      </c>
      <c r="G37" s="7">
        <f>F37/F3*100</f>
        <v>12.127705163916863</v>
      </c>
    </row>
    <row r="38" spans="1:12" ht="13.5">
      <c r="A38" s="1" t="s">
        <v>40</v>
      </c>
      <c r="B38" s="23">
        <f>E38/E42*100</f>
        <v>82.08255805940321</v>
      </c>
      <c r="E38" s="24">
        <f>(G38+H38+I38+J38+K38+L38)*10</f>
        <v>119110</v>
      </c>
      <c r="G38" s="7">
        <v>10310</v>
      </c>
      <c r="H38" s="7">
        <v>920</v>
      </c>
      <c r="I38" s="7">
        <v>176</v>
      </c>
      <c r="J38" s="7">
        <v>12</v>
      </c>
      <c r="K38" s="7">
        <v>23</v>
      </c>
      <c r="L38" s="7">
        <v>470</v>
      </c>
    </row>
    <row r="39" spans="1:12" ht="13.5">
      <c r="A39" s="1" t="s">
        <v>41</v>
      </c>
      <c r="B39" s="23">
        <f>E39/E42*100</f>
        <v>10.819378402591138</v>
      </c>
      <c r="E39" s="24">
        <v>15700</v>
      </c>
      <c r="G39" s="27" t="s">
        <v>42</v>
      </c>
      <c r="H39" s="27" t="s">
        <v>43</v>
      </c>
      <c r="I39" s="27" t="s">
        <v>44</v>
      </c>
      <c r="J39" s="27" t="s">
        <v>45</v>
      </c>
      <c r="K39" s="27" t="s">
        <v>42</v>
      </c>
      <c r="L39" s="27" t="s">
        <v>46</v>
      </c>
    </row>
    <row r="40" spans="1:12" ht="13.5">
      <c r="A40" s="1" t="s">
        <v>47</v>
      </c>
      <c r="B40" s="23">
        <f>E40/E42*100</f>
        <v>6.064364964509682</v>
      </c>
      <c r="E40" s="24">
        <v>8800</v>
      </c>
      <c r="G40" s="27"/>
      <c r="H40" s="27"/>
      <c r="I40" s="27"/>
      <c r="J40" s="27"/>
      <c r="K40" s="27"/>
      <c r="L40" s="27"/>
    </row>
    <row r="41" spans="1:12" ht="13.5">
      <c r="A41" s="1" t="s">
        <v>48</v>
      </c>
      <c r="B41" s="23"/>
      <c r="E41" s="24">
        <v>1500</v>
      </c>
      <c r="G41" s="27"/>
      <c r="H41" s="27"/>
      <c r="I41" s="27"/>
      <c r="J41" s="27"/>
      <c r="K41" s="27"/>
      <c r="L41" s="27"/>
    </row>
    <row r="42" spans="1:5" ht="13.5">
      <c r="A42" s="1" t="s">
        <v>49</v>
      </c>
      <c r="B42" s="28">
        <f>E42/D42</f>
        <v>118.94262295081967</v>
      </c>
      <c r="D42" s="4">
        <f>D44</f>
        <v>1220</v>
      </c>
      <c r="E42" s="5">
        <f>E38+E39+E40+E41</f>
        <v>145110</v>
      </c>
    </row>
    <row r="43" spans="1:4" ht="15">
      <c r="A43" s="1" t="s">
        <v>50</v>
      </c>
      <c r="B43" s="29"/>
      <c r="D43" s="21"/>
    </row>
    <row r="44" spans="1:20" ht="13.5">
      <c r="A44" s="30" t="s">
        <v>51</v>
      </c>
      <c r="B44" s="31">
        <f>E44/D44</f>
        <v>119.30327868852459</v>
      </c>
      <c r="D44" s="4">
        <v>1220</v>
      </c>
      <c r="E44" s="32">
        <f>SUM(F44:Z45)*10</f>
        <v>145550</v>
      </c>
      <c r="G44" s="17">
        <f>SUM(G46:G168)</f>
        <v>1000</v>
      </c>
      <c r="H44" s="17">
        <f>SUM(H46:H168)</f>
        <v>1000</v>
      </c>
      <c r="I44" s="17">
        <f>SUM(I46:I168)</f>
        <v>1000</v>
      </c>
      <c r="J44" s="17">
        <f>SUM(J46:J168)</f>
        <v>1000</v>
      </c>
      <c r="K44" s="17">
        <f>SUM(K46:K168)</f>
        <v>1000</v>
      </c>
      <c r="L44" s="17">
        <f>SUM(L46:L168)</f>
        <v>1000</v>
      </c>
      <c r="M44" s="17">
        <f>SUM(M46:M170)</f>
        <v>1000</v>
      </c>
      <c r="N44" s="17">
        <f>SUM(N46:N170)</f>
        <v>1000</v>
      </c>
      <c r="O44" s="17">
        <f>SUM(O46:O168)</f>
        <v>1000</v>
      </c>
      <c r="P44" s="17">
        <f>SUM(P46:P168)</f>
        <v>1000</v>
      </c>
      <c r="Q44" s="17">
        <f>SUM(Q46:Q168)</f>
        <v>1000</v>
      </c>
      <c r="R44" s="17">
        <f>SUM(R46:R170)</f>
        <v>1000</v>
      </c>
      <c r="S44" s="17">
        <f>SUM(S46:S170)</f>
        <v>1000</v>
      </c>
      <c r="T44" s="18">
        <f>SUM(T46:T170)</f>
        <v>1555</v>
      </c>
    </row>
    <row r="45" spans="1:5" ht="15">
      <c r="A45" s="9" t="s">
        <v>0</v>
      </c>
      <c r="B45" s="10" t="s">
        <v>1</v>
      </c>
      <c r="C45" s="33" t="s">
        <v>52</v>
      </c>
      <c r="E45" s="11" t="s">
        <v>2</v>
      </c>
    </row>
    <row r="46" spans="1:20" ht="15" customHeight="1">
      <c r="A46" s="1" t="s">
        <v>53</v>
      </c>
      <c r="B46" s="23">
        <f>E46/D46</f>
        <v>79.22131147540983</v>
      </c>
      <c r="C46" s="3">
        <v>0</v>
      </c>
      <c r="D46" s="21">
        <f>D44</f>
        <v>1220</v>
      </c>
      <c r="E46" s="5">
        <f>SUM(G46:AE46)*10</f>
        <v>96650</v>
      </c>
      <c r="G46" s="7">
        <v>849</v>
      </c>
      <c r="H46" s="7">
        <v>730</v>
      </c>
      <c r="I46" s="7">
        <v>730</v>
      </c>
      <c r="J46" s="7">
        <v>753</v>
      </c>
      <c r="K46" s="7">
        <v>775</v>
      </c>
      <c r="L46" s="7">
        <v>764</v>
      </c>
      <c r="M46" s="7">
        <v>814</v>
      </c>
      <c r="N46" s="7">
        <v>417</v>
      </c>
      <c r="O46" s="7">
        <v>468</v>
      </c>
      <c r="P46" s="7">
        <v>543</v>
      </c>
      <c r="Q46" s="7">
        <v>270</v>
      </c>
      <c r="R46" s="7">
        <v>206</v>
      </c>
      <c r="S46" s="7">
        <v>836</v>
      </c>
      <c r="T46" s="8">
        <v>1510</v>
      </c>
    </row>
    <row r="47" spans="1:20" ht="15">
      <c r="A47" s="1" t="s">
        <v>54</v>
      </c>
      <c r="B47" s="29">
        <f>E47/D47</f>
        <v>4.852459016393443</v>
      </c>
      <c r="C47" s="19">
        <f>B47*100/(100-B46)</f>
        <v>23.353057199211044</v>
      </c>
      <c r="D47" s="21">
        <f>D46</f>
        <v>1220</v>
      </c>
      <c r="E47" s="5">
        <f>SUM(G47:AE47)*10</f>
        <v>5920</v>
      </c>
      <c r="G47" s="7">
        <v>32</v>
      </c>
      <c r="H47" s="7">
        <v>85</v>
      </c>
      <c r="I47" s="7">
        <v>74</v>
      </c>
      <c r="J47" s="7">
        <v>66</v>
      </c>
      <c r="K47" s="7">
        <v>47</v>
      </c>
      <c r="L47" s="7">
        <v>28</v>
      </c>
      <c r="M47" s="7">
        <v>31</v>
      </c>
      <c r="N47" s="7">
        <v>30</v>
      </c>
      <c r="O47" s="7">
        <v>30</v>
      </c>
      <c r="P47" s="7">
        <v>35</v>
      </c>
      <c r="Q47" s="7">
        <v>75</v>
      </c>
      <c r="R47" s="7">
        <v>24</v>
      </c>
      <c r="S47" s="7">
        <v>11</v>
      </c>
      <c r="T47" s="8">
        <v>24</v>
      </c>
    </row>
    <row r="48" spans="1:20" ht="15">
      <c r="A48" s="1" t="s">
        <v>28</v>
      </c>
      <c r="B48" s="29">
        <f>E48/D48</f>
        <v>0.36885245901639346</v>
      </c>
      <c r="C48" s="19">
        <f>B48*100/(100-B46)</f>
        <v>1.7751479289940826</v>
      </c>
      <c r="D48" s="21">
        <f>D47</f>
        <v>1220</v>
      </c>
      <c r="E48" s="5">
        <f>SUM(G48:AE48)*10</f>
        <v>450</v>
      </c>
      <c r="H48" s="7">
        <v>2</v>
      </c>
      <c r="I48" s="7">
        <v>2</v>
      </c>
      <c r="J48" s="7">
        <v>1</v>
      </c>
      <c r="K48" s="7">
        <v>6</v>
      </c>
      <c r="L48" s="7">
        <v>5</v>
      </c>
      <c r="M48" s="7">
        <v>1</v>
      </c>
      <c r="N48" s="7">
        <v>5</v>
      </c>
      <c r="O48" s="7">
        <v>7</v>
      </c>
      <c r="P48" s="7">
        <v>7</v>
      </c>
      <c r="Q48" s="7">
        <v>4</v>
      </c>
      <c r="R48" s="7">
        <v>2</v>
      </c>
      <c r="T48" s="8">
        <v>3</v>
      </c>
    </row>
    <row r="49" spans="1:19" ht="15">
      <c r="A49" s="1" t="s">
        <v>55</v>
      </c>
      <c r="B49" s="29">
        <f>E49/D49</f>
        <v>2.1557377049180326</v>
      </c>
      <c r="C49" s="19">
        <f>B49*100/(100-B3)</f>
        <v>10.374753451676527</v>
      </c>
      <c r="D49" s="21">
        <f>D48</f>
        <v>1220</v>
      </c>
      <c r="E49" s="5">
        <f>SUM(G49:AE49)*10</f>
        <v>2630</v>
      </c>
      <c r="G49" s="7">
        <v>22</v>
      </c>
      <c r="H49" s="7">
        <v>19</v>
      </c>
      <c r="I49" s="7">
        <v>30</v>
      </c>
      <c r="J49" s="7">
        <v>14</v>
      </c>
      <c r="K49" s="7">
        <v>6</v>
      </c>
      <c r="L49" s="7">
        <v>15</v>
      </c>
      <c r="M49" s="7">
        <v>8</v>
      </c>
      <c r="N49" s="7">
        <v>32</v>
      </c>
      <c r="O49" s="7">
        <v>33</v>
      </c>
      <c r="P49" s="7">
        <v>25</v>
      </c>
      <c r="Q49" s="7">
        <v>40</v>
      </c>
      <c r="R49" s="7">
        <v>17</v>
      </c>
      <c r="S49" s="7">
        <v>2</v>
      </c>
    </row>
    <row r="50" spans="1:19" ht="15">
      <c r="A50" s="1" t="s">
        <v>56</v>
      </c>
      <c r="B50" s="29">
        <f>E50/D50</f>
        <v>2.360655737704918</v>
      </c>
      <c r="C50" s="19">
        <f>B50*100/(100-B46)</f>
        <v>11.36094674556213</v>
      </c>
      <c r="D50" s="21">
        <f>D49</f>
        <v>1220</v>
      </c>
      <c r="E50" s="5">
        <f>SUM(G50:AE50)*10</f>
        <v>2880</v>
      </c>
      <c r="G50" s="7">
        <v>1</v>
      </c>
      <c r="H50" s="7">
        <v>15</v>
      </c>
      <c r="I50" s="7">
        <v>3</v>
      </c>
      <c r="J50" s="7">
        <v>12</v>
      </c>
      <c r="K50" s="7">
        <v>8</v>
      </c>
      <c r="L50" s="7">
        <v>22</v>
      </c>
      <c r="M50" s="7">
        <v>11</v>
      </c>
      <c r="N50" s="7">
        <v>24</v>
      </c>
      <c r="O50" s="7">
        <v>46</v>
      </c>
      <c r="P50" s="7">
        <v>18</v>
      </c>
      <c r="Q50" s="7">
        <v>31</v>
      </c>
      <c r="R50" s="7">
        <v>68</v>
      </c>
      <c r="S50" s="7">
        <v>29</v>
      </c>
    </row>
    <row r="51" spans="1:19" ht="15">
      <c r="A51" s="1" t="s">
        <v>57</v>
      </c>
      <c r="B51" s="29">
        <f>E51/D51</f>
        <v>1.8770491803278688</v>
      </c>
      <c r="C51" s="19">
        <f>B51*100/(100-B47)</f>
        <v>1.9727773949000689</v>
      </c>
      <c r="D51" s="21">
        <f>D50</f>
        <v>1220</v>
      </c>
      <c r="E51" s="5">
        <f>SUM(G51:AE51)*10</f>
        <v>2290</v>
      </c>
      <c r="G51" s="7">
        <v>6</v>
      </c>
      <c r="H51" s="7">
        <v>2</v>
      </c>
      <c r="I51" s="7">
        <v>5</v>
      </c>
      <c r="J51" s="7">
        <v>4</v>
      </c>
      <c r="K51" s="7">
        <v>4</v>
      </c>
      <c r="L51" s="7">
        <v>9</v>
      </c>
      <c r="M51" s="7">
        <v>9</v>
      </c>
      <c r="N51" s="7">
        <v>5</v>
      </c>
      <c r="O51" s="7">
        <v>19</v>
      </c>
      <c r="P51" s="7">
        <v>27</v>
      </c>
      <c r="Q51" s="7">
        <v>44</v>
      </c>
      <c r="R51" s="7">
        <v>78</v>
      </c>
      <c r="S51" s="7">
        <v>17</v>
      </c>
    </row>
    <row r="52" spans="1:19" ht="15">
      <c r="A52" s="1" t="s">
        <v>58</v>
      </c>
      <c r="B52" s="29">
        <f>E52/D52</f>
        <v>0.21311475409836064</v>
      </c>
      <c r="C52" s="19">
        <f>B52*100/(100-B48)</f>
        <v>0.21390374331550802</v>
      </c>
      <c r="D52" s="21">
        <f>D51</f>
        <v>1220</v>
      </c>
      <c r="E52" s="5">
        <f>SUM(G52:AE52)*10</f>
        <v>260</v>
      </c>
      <c r="J52" s="7">
        <v>1</v>
      </c>
      <c r="M52" s="7">
        <v>2</v>
      </c>
      <c r="O52" s="7">
        <v>1</v>
      </c>
      <c r="P52" s="7">
        <v>1</v>
      </c>
      <c r="Q52" s="7">
        <v>5</v>
      </c>
      <c r="R52" s="7">
        <v>12</v>
      </c>
      <c r="S52" s="7">
        <v>4</v>
      </c>
    </row>
    <row r="53" spans="1:19" ht="15">
      <c r="A53" s="1" t="s">
        <v>59</v>
      </c>
      <c r="B53" s="29">
        <f>E53/D53</f>
        <v>1.0491803278688525</v>
      </c>
      <c r="C53" s="19">
        <f>B53*100/(100-B3)</f>
        <v>5.04930966469428</v>
      </c>
      <c r="D53" s="21">
        <f>D50</f>
        <v>1220</v>
      </c>
      <c r="E53" s="5">
        <f>SUM(G53:AE53)*10</f>
        <v>1280</v>
      </c>
      <c r="G53" s="7">
        <v>1</v>
      </c>
      <c r="H53" s="7">
        <v>3</v>
      </c>
      <c r="I53" s="7">
        <v>5</v>
      </c>
      <c r="J53" s="7">
        <v>10</v>
      </c>
      <c r="K53" s="7">
        <v>16</v>
      </c>
      <c r="L53" s="7">
        <v>6</v>
      </c>
      <c r="M53" s="7">
        <v>7</v>
      </c>
      <c r="N53" s="7">
        <v>7</v>
      </c>
      <c r="O53" s="7">
        <v>11</v>
      </c>
      <c r="P53" s="7">
        <v>31</v>
      </c>
      <c r="Q53" s="7">
        <v>15</v>
      </c>
      <c r="R53" s="7">
        <v>14</v>
      </c>
      <c r="S53" s="7">
        <v>2</v>
      </c>
    </row>
    <row r="54" spans="1:19" ht="15">
      <c r="A54" s="1" t="s">
        <v>60</v>
      </c>
      <c r="B54" s="29">
        <f>E54/D54</f>
        <v>0.11475409836065574</v>
      </c>
      <c r="C54" s="19">
        <f>B54*100/(100-B3)</f>
        <v>0.5522682445759368</v>
      </c>
      <c r="D54" s="21">
        <f>D53</f>
        <v>1220</v>
      </c>
      <c r="E54" s="5">
        <f>SUM(G54:AE54)*10</f>
        <v>140</v>
      </c>
      <c r="K54" s="7">
        <v>1</v>
      </c>
      <c r="N54" s="7">
        <v>1</v>
      </c>
      <c r="O54" s="7">
        <v>3</v>
      </c>
      <c r="P54" s="7">
        <v>1</v>
      </c>
      <c r="Q54" s="7">
        <v>5</v>
      </c>
      <c r="R54" s="7">
        <v>2</v>
      </c>
      <c r="S54" s="7">
        <v>1</v>
      </c>
    </row>
    <row r="55" spans="1:19" ht="15">
      <c r="A55" s="1" t="s">
        <v>61</v>
      </c>
      <c r="B55" s="29">
        <f>E55/D55</f>
        <v>0.45081967213114754</v>
      </c>
      <c r="C55" s="19">
        <f>B55*100/(100-B3)</f>
        <v>2.169625246548323</v>
      </c>
      <c r="D55" s="21">
        <f>D54</f>
        <v>1220</v>
      </c>
      <c r="E55" s="5">
        <f>SUM(G55:AE55)*10</f>
        <v>550</v>
      </c>
      <c r="G55" s="7">
        <v>19</v>
      </c>
      <c r="I55" s="7">
        <v>4</v>
      </c>
      <c r="J55" s="7">
        <v>1</v>
      </c>
      <c r="L55" s="7">
        <v>1</v>
      </c>
      <c r="M55" s="7">
        <v>1</v>
      </c>
      <c r="N55" s="7">
        <v>4</v>
      </c>
      <c r="O55" s="7">
        <v>4</v>
      </c>
      <c r="P55" s="7">
        <v>5</v>
      </c>
      <c r="Q55" s="7">
        <v>6</v>
      </c>
      <c r="R55" s="7">
        <v>5</v>
      </c>
      <c r="S55" s="7">
        <v>5</v>
      </c>
    </row>
    <row r="56" spans="1:19" ht="15">
      <c r="A56" s="1" t="s">
        <v>30</v>
      </c>
      <c r="B56" s="29">
        <f>E56/D56</f>
        <v>0.3360655737704918</v>
      </c>
      <c r="C56" s="19">
        <f>B56*100/(100-B3)</f>
        <v>1.6173570019723864</v>
      </c>
      <c r="D56" s="21">
        <f>D55</f>
        <v>1220</v>
      </c>
      <c r="E56" s="5">
        <f>SUM(G56:AE56)*10</f>
        <v>410</v>
      </c>
      <c r="G56" s="7">
        <v>3</v>
      </c>
      <c r="H56" s="7">
        <v>4</v>
      </c>
      <c r="I56" s="7">
        <v>2</v>
      </c>
      <c r="K56" s="7">
        <v>1</v>
      </c>
      <c r="L56" s="7">
        <v>3</v>
      </c>
      <c r="M56" s="7">
        <v>6</v>
      </c>
      <c r="N56" s="7">
        <v>1</v>
      </c>
      <c r="P56" s="7">
        <v>6</v>
      </c>
      <c r="Q56" s="7">
        <v>1</v>
      </c>
      <c r="R56" s="7">
        <v>3</v>
      </c>
      <c r="S56" s="7">
        <v>11</v>
      </c>
    </row>
    <row r="57" spans="1:19" ht="15">
      <c r="A57" s="1" t="s">
        <v>62</v>
      </c>
      <c r="B57" s="29">
        <f>E57/D57</f>
        <v>0.1721311475409836</v>
      </c>
      <c r="C57" s="19">
        <f>B57*100/(100-B4)</f>
        <v>0.8645533141210374</v>
      </c>
      <c r="D57" s="21">
        <f>D56</f>
        <v>1220</v>
      </c>
      <c r="E57" s="5">
        <f>SUM(G57:AE57)*10</f>
        <v>210</v>
      </c>
      <c r="J57" s="7">
        <v>4</v>
      </c>
      <c r="L57" s="7">
        <v>3</v>
      </c>
      <c r="M57" s="7">
        <v>2</v>
      </c>
      <c r="N57" s="7">
        <v>1</v>
      </c>
      <c r="O57" s="7">
        <v>3</v>
      </c>
      <c r="P57" s="7">
        <v>2</v>
      </c>
      <c r="Q57" s="7">
        <v>1</v>
      </c>
      <c r="R57" s="7">
        <v>4</v>
      </c>
      <c r="S57" s="7">
        <v>1</v>
      </c>
    </row>
    <row r="58" spans="1:18" ht="15">
      <c r="A58" s="1" t="s">
        <v>63</v>
      </c>
      <c r="B58" s="29">
        <f>E58/D58</f>
        <v>0.09836065573770492</v>
      </c>
      <c r="C58" s="19">
        <f>B58*100/(100-B1)</f>
        <v>0.09836065573770492</v>
      </c>
      <c r="D58" s="21">
        <f>D57</f>
        <v>1220</v>
      </c>
      <c r="E58" s="5">
        <f>SUM(G58:AE58)*10</f>
        <v>120</v>
      </c>
      <c r="K58" s="7">
        <v>1</v>
      </c>
      <c r="L58" s="7">
        <v>4</v>
      </c>
      <c r="O58" s="7">
        <v>3</v>
      </c>
      <c r="P58" s="7">
        <v>2</v>
      </c>
      <c r="Q58" s="7">
        <v>1</v>
      </c>
      <c r="R58" s="7">
        <v>1</v>
      </c>
    </row>
    <row r="59" spans="1:18" ht="15">
      <c r="A59" s="1" t="s">
        <v>64</v>
      </c>
      <c r="B59" s="29">
        <f>E59/D59</f>
        <v>0.13114754098360656</v>
      </c>
      <c r="C59" s="19">
        <f>B59*100/(100-B3)</f>
        <v>0.631163708086785</v>
      </c>
      <c r="D59" s="21">
        <f>D58</f>
        <v>1220</v>
      </c>
      <c r="E59" s="5">
        <f>SUM(G59:AE59)*10</f>
        <v>160</v>
      </c>
      <c r="H59" s="7">
        <v>1</v>
      </c>
      <c r="L59" s="7">
        <v>2</v>
      </c>
      <c r="P59" s="7">
        <v>2</v>
      </c>
      <c r="R59" s="7">
        <v>11</v>
      </c>
    </row>
    <row r="60" spans="1:18" ht="15">
      <c r="A60" s="1" t="s">
        <v>65</v>
      </c>
      <c r="B60" s="29">
        <f>E60/D60</f>
        <v>0.02459016393442623</v>
      </c>
      <c r="C60" s="19">
        <f>B60*100/(100-B4)</f>
        <v>0.12350761630300536</v>
      </c>
      <c r="D60" s="21">
        <f>D59</f>
        <v>1220</v>
      </c>
      <c r="E60" s="5">
        <f>SUM(G60:AE60)*10</f>
        <v>30</v>
      </c>
      <c r="P60" s="7">
        <v>1</v>
      </c>
      <c r="Q60" s="7">
        <v>1</v>
      </c>
      <c r="R60" s="7">
        <v>1</v>
      </c>
    </row>
    <row r="61" spans="1:18" ht="15">
      <c r="A61" s="1" t="s">
        <v>66</v>
      </c>
      <c r="B61" s="29">
        <f>E61/D61</f>
        <v>0.03278688524590164</v>
      </c>
      <c r="C61" s="19">
        <f>B61*100/(100-B5)</f>
        <v>0.03502013657853266</v>
      </c>
      <c r="D61" s="21">
        <f>D60</f>
        <v>1220</v>
      </c>
      <c r="E61" s="5">
        <f>SUM(G61:AE61)*10</f>
        <v>40</v>
      </c>
      <c r="F61" s="1" t="s">
        <v>66</v>
      </c>
      <c r="P61" s="7">
        <v>2</v>
      </c>
      <c r="Q61" s="7">
        <v>1</v>
      </c>
      <c r="R61" s="7">
        <v>1</v>
      </c>
    </row>
    <row r="62" spans="1:17" ht="15">
      <c r="A62" s="1" t="s">
        <v>67</v>
      </c>
      <c r="B62" s="29">
        <f>E62/D62</f>
        <v>0.03278688524590164</v>
      </c>
      <c r="C62" s="19">
        <f>B62*100/(100-B3)</f>
        <v>0.15779092702169625</v>
      </c>
      <c r="D62" s="21">
        <f>D59</f>
        <v>1220</v>
      </c>
      <c r="E62" s="5">
        <f>SUM(G62:AE62)*10</f>
        <v>40</v>
      </c>
      <c r="K62" s="7">
        <v>1</v>
      </c>
      <c r="P62" s="7">
        <v>2</v>
      </c>
      <c r="Q62" s="7">
        <v>1</v>
      </c>
    </row>
    <row r="63" spans="1:17" ht="15">
      <c r="A63" s="1" t="s">
        <v>68</v>
      </c>
      <c r="B63" s="29">
        <f>E63/D63</f>
        <v>0.00819672131147541</v>
      </c>
      <c r="C63" s="19">
        <f>B63*100/(100-B3)</f>
        <v>0.03944773175542406</v>
      </c>
      <c r="D63" s="21">
        <f>D60</f>
        <v>1220</v>
      </c>
      <c r="E63" s="5">
        <f>SUM(G63:AE63)*10</f>
        <v>10</v>
      </c>
      <c r="Q63" s="7">
        <v>1</v>
      </c>
    </row>
    <row r="64" spans="1:19" ht="15">
      <c r="A64" s="1" t="s">
        <v>24</v>
      </c>
      <c r="B64" s="29">
        <f>E64/D64</f>
        <v>0.4016393442622951</v>
      </c>
      <c r="C64" s="19">
        <f>B64*100/(100-B4)</f>
        <v>2.0172910662824206</v>
      </c>
      <c r="D64" s="21">
        <f>D62</f>
        <v>1220</v>
      </c>
      <c r="E64" s="5">
        <f>SUM(G64:AE64)*10</f>
        <v>490</v>
      </c>
      <c r="G64" s="7">
        <v>1</v>
      </c>
      <c r="L64" s="7">
        <v>1</v>
      </c>
      <c r="M64" s="7">
        <v>10</v>
      </c>
      <c r="N64" s="7">
        <v>4</v>
      </c>
      <c r="O64" s="7">
        <v>13</v>
      </c>
      <c r="P64" s="7">
        <v>4</v>
      </c>
      <c r="Q64" s="7">
        <v>4</v>
      </c>
      <c r="R64" s="7">
        <v>6</v>
      </c>
      <c r="S64" s="7">
        <v>6</v>
      </c>
    </row>
    <row r="65" spans="1:18" ht="15">
      <c r="A65" s="1" t="s">
        <v>34</v>
      </c>
      <c r="B65" s="29">
        <f>E65/D65</f>
        <v>0.2786885245901639</v>
      </c>
      <c r="C65" s="19">
        <f>B65*100/(100-B3)</f>
        <v>1.341222879684418</v>
      </c>
      <c r="D65" s="21">
        <f>D68</f>
        <v>1220</v>
      </c>
      <c r="E65" s="5">
        <f>SUM(G65:AE65)*10</f>
        <v>340</v>
      </c>
      <c r="J65" s="7">
        <v>2</v>
      </c>
      <c r="K65" s="7">
        <v>1</v>
      </c>
      <c r="L65" s="7">
        <v>1</v>
      </c>
      <c r="M65" s="7">
        <v>1</v>
      </c>
      <c r="N65" s="7">
        <v>2</v>
      </c>
      <c r="O65" s="7">
        <v>17</v>
      </c>
      <c r="P65" s="7">
        <v>3</v>
      </c>
      <c r="Q65" s="7">
        <v>3</v>
      </c>
      <c r="R65" s="7">
        <v>4</v>
      </c>
    </row>
    <row r="66" spans="1:19" ht="15">
      <c r="A66" s="1" t="s">
        <v>26</v>
      </c>
      <c r="B66" s="29">
        <f>E66/D66</f>
        <v>0.38524590163934425</v>
      </c>
      <c r="C66" s="19">
        <f>B66*100/(100-B3)</f>
        <v>1.8540433925049309</v>
      </c>
      <c r="D66" s="21">
        <f>D62</f>
        <v>1220</v>
      </c>
      <c r="E66" s="5">
        <f>SUM(G66:AE66)*10</f>
        <v>470</v>
      </c>
      <c r="G66" s="7">
        <v>2</v>
      </c>
      <c r="I66" s="7">
        <v>2</v>
      </c>
      <c r="J66" s="7">
        <v>6</v>
      </c>
      <c r="K66" s="7">
        <v>1</v>
      </c>
      <c r="L66" s="7">
        <v>1</v>
      </c>
      <c r="M66" s="7">
        <v>1</v>
      </c>
      <c r="N66" s="7">
        <v>2</v>
      </c>
      <c r="O66" s="7">
        <v>5</v>
      </c>
      <c r="P66" s="7">
        <v>6</v>
      </c>
      <c r="Q66" s="7">
        <v>8</v>
      </c>
      <c r="R66" s="7">
        <v>11</v>
      </c>
      <c r="S66" s="7">
        <v>2</v>
      </c>
    </row>
    <row r="67" spans="1:19" ht="15">
      <c r="A67" s="1" t="s">
        <v>69</v>
      </c>
      <c r="B67" s="29">
        <f>E67/D67</f>
        <v>0.1885245901639344</v>
      </c>
      <c r="C67" s="19">
        <f>B67*100/(100-B3)</f>
        <v>0.9072978303747534</v>
      </c>
      <c r="D67" s="21">
        <f>D59</f>
        <v>1220</v>
      </c>
      <c r="E67" s="5">
        <f>SUM(G67:AE67)*10</f>
        <v>230</v>
      </c>
      <c r="G67" s="7">
        <v>6</v>
      </c>
      <c r="J67" s="7">
        <v>1</v>
      </c>
      <c r="K67" s="7">
        <v>1</v>
      </c>
      <c r="L67" s="7">
        <v>1</v>
      </c>
      <c r="N67" s="7">
        <v>2</v>
      </c>
      <c r="O67" s="7">
        <v>3</v>
      </c>
      <c r="P67" s="7">
        <v>4</v>
      </c>
      <c r="Q67" s="7">
        <v>1</v>
      </c>
      <c r="R67" s="7">
        <v>3</v>
      </c>
      <c r="S67" s="7">
        <v>1</v>
      </c>
    </row>
    <row r="68" spans="1:18" ht="15">
      <c r="A68" s="1" t="s">
        <v>70</v>
      </c>
      <c r="B68" s="29">
        <f>E68/D68</f>
        <v>0.13934426229508196</v>
      </c>
      <c r="C68" s="19">
        <f>B68*100/(100-B3)</f>
        <v>0.670611439842209</v>
      </c>
      <c r="D68" s="21">
        <f>D67</f>
        <v>1220</v>
      </c>
      <c r="E68" s="5">
        <f>SUM(G68:AE68)*10</f>
        <v>170</v>
      </c>
      <c r="I68" s="7">
        <v>6</v>
      </c>
      <c r="L68" s="7">
        <v>1</v>
      </c>
      <c r="M68" s="7">
        <v>1</v>
      </c>
      <c r="N68" s="7">
        <v>1</v>
      </c>
      <c r="O68" s="7">
        <v>4</v>
      </c>
      <c r="Q68" s="7">
        <v>2</v>
      </c>
      <c r="R68" s="7">
        <v>2</v>
      </c>
    </row>
    <row r="69" spans="1:17" ht="15">
      <c r="A69" s="1" t="s">
        <v>71</v>
      </c>
      <c r="B69" s="29">
        <f>E69/D69</f>
        <v>0.01639344262295082</v>
      </c>
      <c r="C69" s="19">
        <f>B69*100/(100-B3)</f>
        <v>0.07889546351084813</v>
      </c>
      <c r="D69" s="21">
        <f>D68</f>
        <v>1220</v>
      </c>
      <c r="E69" s="5">
        <f>SUM(G69:AE69)*10</f>
        <v>20</v>
      </c>
      <c r="Q69" s="7">
        <v>2</v>
      </c>
    </row>
    <row r="70" spans="1:19" ht="15">
      <c r="A70" s="1" t="s">
        <v>72</v>
      </c>
      <c r="B70" s="29">
        <f>E70/D70</f>
        <v>0.09836065573770492</v>
      </c>
      <c r="C70" s="19">
        <f>B70*100/(100-B3)</f>
        <v>0.47337278106508873</v>
      </c>
      <c r="D70" s="21">
        <f>D65</f>
        <v>1220</v>
      </c>
      <c r="E70" s="5">
        <f>SUM(G70:AE70)*10</f>
        <v>120</v>
      </c>
      <c r="H70" s="7">
        <v>1</v>
      </c>
      <c r="M70" s="7">
        <v>2</v>
      </c>
      <c r="N70" s="7">
        <v>1</v>
      </c>
      <c r="O70" s="7">
        <v>1</v>
      </c>
      <c r="S70" s="7">
        <v>7</v>
      </c>
    </row>
    <row r="71" spans="1:19" ht="15">
      <c r="A71" s="1" t="s">
        <v>73</v>
      </c>
      <c r="B71" s="29">
        <f>E71/D71</f>
        <v>0.01639344262295082</v>
      </c>
      <c r="C71" s="19">
        <f>B71*100/(100-B3)</f>
        <v>0.07889546351084813</v>
      </c>
      <c r="D71" s="21">
        <f>D66</f>
        <v>1220</v>
      </c>
      <c r="E71" s="5">
        <f>SUM(G71:AE71)*10</f>
        <v>20</v>
      </c>
      <c r="S71" s="7">
        <v>2</v>
      </c>
    </row>
    <row r="72" spans="1:18" ht="15">
      <c r="A72" s="1" t="s">
        <v>74</v>
      </c>
      <c r="B72" s="29">
        <f>E72/D72</f>
        <v>0.11475409836065574</v>
      </c>
      <c r="C72" s="19">
        <f>B72*100/(100-B3)</f>
        <v>0.5522682445759368</v>
      </c>
      <c r="D72" s="21">
        <f>D70</f>
        <v>1220</v>
      </c>
      <c r="E72" s="5">
        <f>SUM(G72:AE72)*10</f>
        <v>140</v>
      </c>
      <c r="J72" s="7">
        <v>1</v>
      </c>
      <c r="N72" s="7">
        <v>3</v>
      </c>
      <c r="O72" s="7">
        <v>3</v>
      </c>
      <c r="P72" s="7">
        <v>1</v>
      </c>
      <c r="Q72" s="7">
        <v>5</v>
      </c>
      <c r="R72" s="7">
        <v>1</v>
      </c>
    </row>
    <row r="73" spans="1:19" ht="15">
      <c r="A73" s="1" t="s">
        <v>75</v>
      </c>
      <c r="B73" s="29">
        <f>E73/D73</f>
        <v>0.10655737704918032</v>
      </c>
      <c r="C73" s="19">
        <f>B73*100/(100-B3)</f>
        <v>0.5128205128205128</v>
      </c>
      <c r="D73" s="21">
        <f>D72</f>
        <v>1220</v>
      </c>
      <c r="E73" s="5">
        <f>SUM(G73:AE73)*10</f>
        <v>130</v>
      </c>
      <c r="K73" s="7">
        <v>1</v>
      </c>
      <c r="N73" s="7">
        <v>3</v>
      </c>
      <c r="O73" s="7">
        <v>1</v>
      </c>
      <c r="P73" s="7">
        <v>2</v>
      </c>
      <c r="Q73" s="7">
        <v>2</v>
      </c>
      <c r="S73" s="7">
        <v>4</v>
      </c>
    </row>
    <row r="74" spans="1:15" ht="15">
      <c r="A74" s="1" t="s">
        <v>76</v>
      </c>
      <c r="B74" s="29">
        <f>E74/D74</f>
        <v>0.01639344262295082</v>
      </c>
      <c r="C74" s="19">
        <f>B74*100/(100-B3)</f>
        <v>0.07889546351084813</v>
      </c>
      <c r="D74" s="21">
        <f>D73</f>
        <v>1220</v>
      </c>
      <c r="E74" s="5">
        <f>SUM(G74:AE74)*10</f>
        <v>20</v>
      </c>
      <c r="K74" s="7">
        <v>1</v>
      </c>
      <c r="O74" s="7">
        <v>1</v>
      </c>
    </row>
    <row r="75" spans="1:17" ht="15">
      <c r="A75" s="1" t="s">
        <v>77</v>
      </c>
      <c r="B75" s="29">
        <f>E75/D75</f>
        <v>0.03278688524590164</v>
      </c>
      <c r="C75" s="19">
        <f>B75*100/(100-B3)</f>
        <v>0.15779092702169625</v>
      </c>
      <c r="D75" s="21">
        <f>D74</f>
        <v>1220</v>
      </c>
      <c r="E75" s="5">
        <f>SUM(G75:AE75)*10</f>
        <v>40</v>
      </c>
      <c r="O75" s="7">
        <v>1</v>
      </c>
      <c r="P75" s="7">
        <v>2</v>
      </c>
      <c r="Q75" s="7">
        <v>1</v>
      </c>
    </row>
    <row r="76" spans="1:9" ht="15">
      <c r="A76" s="1" t="s">
        <v>78</v>
      </c>
      <c r="B76" s="29">
        <f>E76/D76</f>
        <v>0.00819672131147541</v>
      </c>
      <c r="C76" s="19">
        <f>B76*100/(100-B3)</f>
        <v>0.03944773175542406</v>
      </c>
      <c r="D76" s="21">
        <f>D79</f>
        <v>1220</v>
      </c>
      <c r="E76" s="5">
        <f>SUM(G76:AE76)*10</f>
        <v>10</v>
      </c>
      <c r="I76" s="7">
        <v>1</v>
      </c>
    </row>
    <row r="77" spans="1:18" ht="15">
      <c r="A77" s="1" t="s">
        <v>79</v>
      </c>
      <c r="B77" s="29">
        <f>E77/D77</f>
        <v>0.00819672131147541</v>
      </c>
      <c r="C77" s="19">
        <f>B77*100/(100-B3)</f>
        <v>0.03944773175542406</v>
      </c>
      <c r="D77" s="21">
        <f>D80</f>
        <v>1220</v>
      </c>
      <c r="E77" s="5">
        <f>SUM(G77:AE77)*10</f>
        <v>10</v>
      </c>
      <c r="R77" s="7">
        <v>1</v>
      </c>
    </row>
    <row r="78" spans="1:18" ht="15">
      <c r="A78" s="1" t="s">
        <v>80</v>
      </c>
      <c r="B78" s="29">
        <f>E78/D78</f>
        <v>0.02459016393442623</v>
      </c>
      <c r="C78" s="19">
        <f>B78*100/(100-B3)</f>
        <v>0.11834319526627218</v>
      </c>
      <c r="D78" s="21">
        <f>D75</f>
        <v>1220</v>
      </c>
      <c r="E78" s="5">
        <f>SUM(G78:AE78)*10</f>
        <v>30</v>
      </c>
      <c r="J78" s="7">
        <v>1</v>
      </c>
      <c r="M78" s="7">
        <v>1</v>
      </c>
      <c r="R78" s="7">
        <v>1</v>
      </c>
    </row>
    <row r="79" spans="1:18" ht="15">
      <c r="A79" s="1" t="s">
        <v>81</v>
      </c>
      <c r="B79" s="29">
        <f>E79/D79</f>
        <v>0.12295081967213115</v>
      </c>
      <c r="C79" s="19">
        <f>B79*100/(100-B3)</f>
        <v>0.5917159763313609</v>
      </c>
      <c r="D79" s="21">
        <f>D78</f>
        <v>1220</v>
      </c>
      <c r="E79" s="5">
        <f>SUM(G79:AE79)*10</f>
        <v>150</v>
      </c>
      <c r="J79" s="7">
        <v>1</v>
      </c>
      <c r="K79" s="7">
        <v>2</v>
      </c>
      <c r="L79" s="7">
        <v>1</v>
      </c>
      <c r="M79" s="7">
        <v>1</v>
      </c>
      <c r="N79" s="7">
        <v>1</v>
      </c>
      <c r="O79" s="7">
        <v>1</v>
      </c>
      <c r="P79" s="7">
        <v>1</v>
      </c>
      <c r="Q79" s="7">
        <v>3</v>
      </c>
      <c r="R79" s="7">
        <v>4</v>
      </c>
    </row>
    <row r="80" spans="1:18" ht="15">
      <c r="A80" s="1" t="s">
        <v>82</v>
      </c>
      <c r="B80" s="29">
        <f>E80/D80</f>
        <v>0.21311475409836064</v>
      </c>
      <c r="C80" s="19">
        <f>B80*100/(100-B3)</f>
        <v>1.0256410256410255</v>
      </c>
      <c r="D80" s="21">
        <f>D79</f>
        <v>1220</v>
      </c>
      <c r="E80" s="5">
        <f>SUM(G80:AE80)*10</f>
        <v>260</v>
      </c>
      <c r="M80" s="7">
        <v>2</v>
      </c>
      <c r="N80" s="7">
        <v>1</v>
      </c>
      <c r="O80" s="7">
        <v>7</v>
      </c>
      <c r="P80" s="7">
        <v>7</v>
      </c>
      <c r="Q80" s="7">
        <v>5</v>
      </c>
      <c r="R80" s="7">
        <v>4</v>
      </c>
    </row>
    <row r="81" spans="1:16" ht="15">
      <c r="A81" s="1" t="s">
        <v>83</v>
      </c>
      <c r="B81" s="29">
        <f>E81/D81</f>
        <v>0.00819672131147541</v>
      </c>
      <c r="C81" s="19">
        <f>B81*100/(100-B3)</f>
        <v>0.03944773175542406</v>
      </c>
      <c r="D81" s="21">
        <f>D80</f>
        <v>1220</v>
      </c>
      <c r="E81" s="5">
        <f>SUM(G81:AE81)*10</f>
        <v>10</v>
      </c>
      <c r="F81" s="7"/>
      <c r="P81" s="7">
        <v>1</v>
      </c>
    </row>
    <row r="82" spans="1:17" ht="15">
      <c r="A82" s="1" t="s">
        <v>84</v>
      </c>
      <c r="B82" s="29">
        <f>E82/D82</f>
        <v>0.01639344262295082</v>
      </c>
      <c r="C82" s="19">
        <f>B82*100/(100-B3)</f>
        <v>0.07889546351084813</v>
      </c>
      <c r="D82" s="21">
        <f>D81</f>
        <v>1220</v>
      </c>
      <c r="E82" s="5">
        <f>SUM(G82:AE82)*10</f>
        <v>20</v>
      </c>
      <c r="F82" s="7"/>
      <c r="Q82" s="7">
        <v>2</v>
      </c>
    </row>
    <row r="83" spans="1:16" ht="15">
      <c r="A83" s="1" t="s">
        <v>85</v>
      </c>
      <c r="B83" s="29">
        <f>E83/D83</f>
        <v>0.00819672131147541</v>
      </c>
      <c r="C83" s="19">
        <f>B83*100/(100-B3)</f>
        <v>0.03944773175542406</v>
      </c>
      <c r="D83" s="21">
        <f>D81</f>
        <v>1220</v>
      </c>
      <c r="E83" s="5">
        <f>SUM(G83:AE83)*10</f>
        <v>10</v>
      </c>
      <c r="F83" s="7"/>
      <c r="P83" s="7">
        <v>1</v>
      </c>
    </row>
    <row r="84" spans="1:9" ht="15">
      <c r="A84" s="1" t="s">
        <v>86</v>
      </c>
      <c r="B84" s="29">
        <f>E84/D84</f>
        <v>0.00819672131147541</v>
      </c>
      <c r="C84" s="19">
        <f>B84*100/(100-B3)</f>
        <v>0.03944773175542406</v>
      </c>
      <c r="D84" s="21">
        <f>D76</f>
        <v>1220</v>
      </c>
      <c r="E84" s="5">
        <f>SUM(G84:AE84)*10</f>
        <v>10</v>
      </c>
      <c r="I84" s="7">
        <v>1</v>
      </c>
    </row>
    <row r="85" spans="1:11" ht="15">
      <c r="A85" s="1" t="s">
        <v>87</v>
      </c>
      <c r="B85" s="29">
        <f>E85/D85</f>
        <v>0.00819672131147541</v>
      </c>
      <c r="C85" s="19">
        <f>B85*100/(100-B3)</f>
        <v>0.03944773175542406</v>
      </c>
      <c r="D85" s="21">
        <f>D84</f>
        <v>1220</v>
      </c>
      <c r="E85" s="5">
        <f>SUM(G85:AE85)*10</f>
        <v>10</v>
      </c>
      <c r="K85" s="7">
        <v>1</v>
      </c>
    </row>
    <row r="86" spans="1:14" ht="15">
      <c r="A86" s="1" t="s">
        <v>88</v>
      </c>
      <c r="B86" s="29">
        <f>E86/D86</f>
        <v>0.040983606557377046</v>
      </c>
      <c r="C86" s="19">
        <f>B86*100/(100-B3)</f>
        <v>0.19723865877712027</v>
      </c>
      <c r="D86" s="21">
        <f>D85</f>
        <v>1220</v>
      </c>
      <c r="E86" s="5">
        <f>SUM(G86:AE86)*10</f>
        <v>50</v>
      </c>
      <c r="N86" s="7">
        <v>5</v>
      </c>
    </row>
    <row r="87" spans="2:4" ht="15">
      <c r="B87" s="29"/>
      <c r="C87" s="23"/>
      <c r="D87" s="21"/>
    </row>
    <row r="88" spans="1:20" ht="15">
      <c r="A88" s="1" t="s">
        <v>17</v>
      </c>
      <c r="B88" s="29">
        <f>E88/D88</f>
        <v>0.7786885245901639</v>
      </c>
      <c r="C88" s="19">
        <f>B88*100/(100-B3)</f>
        <v>3.7475345167652856</v>
      </c>
      <c r="D88" s="21">
        <f>D84</f>
        <v>1220</v>
      </c>
      <c r="E88" s="5">
        <f>SUM(G88:AE88)*10</f>
        <v>950</v>
      </c>
      <c r="G88" s="7">
        <v>7</v>
      </c>
      <c r="I88" s="7">
        <v>10</v>
      </c>
      <c r="J88" s="7">
        <v>12</v>
      </c>
      <c r="K88" s="7">
        <v>7</v>
      </c>
      <c r="L88" s="7">
        <v>6</v>
      </c>
      <c r="M88" s="7">
        <v>8</v>
      </c>
      <c r="N88" s="7">
        <v>5</v>
      </c>
      <c r="O88" s="7">
        <v>7</v>
      </c>
      <c r="P88" s="7">
        <v>10</v>
      </c>
      <c r="Q88" s="7">
        <v>7</v>
      </c>
      <c r="R88" s="7">
        <v>11</v>
      </c>
      <c r="S88" s="7">
        <v>2</v>
      </c>
      <c r="T88" s="8">
        <v>3</v>
      </c>
    </row>
    <row r="89" spans="1:18" ht="15">
      <c r="A89" s="1" t="s">
        <v>21</v>
      </c>
      <c r="B89" s="29">
        <f>E89/D89</f>
        <v>0.5245901639344263</v>
      </c>
      <c r="C89" s="19">
        <f>B89*100/(100-B3)</f>
        <v>2.52465483234714</v>
      </c>
      <c r="D89" s="21">
        <f>D90</f>
        <v>1220</v>
      </c>
      <c r="E89" s="5">
        <f>SUM(G89:AE89)*10</f>
        <v>640</v>
      </c>
      <c r="G89" s="7">
        <v>1</v>
      </c>
      <c r="H89" s="7">
        <v>1</v>
      </c>
      <c r="I89" s="7">
        <v>4</v>
      </c>
      <c r="J89" s="7">
        <v>3</v>
      </c>
      <c r="K89" s="7">
        <v>3</v>
      </c>
      <c r="L89" s="7">
        <v>2</v>
      </c>
      <c r="M89" s="7">
        <v>4</v>
      </c>
      <c r="N89" s="7">
        <v>3</v>
      </c>
      <c r="O89" s="7">
        <v>18</v>
      </c>
      <c r="P89" s="7">
        <v>2</v>
      </c>
      <c r="Q89" s="7">
        <v>5</v>
      </c>
      <c r="R89" s="7">
        <v>18</v>
      </c>
    </row>
    <row r="90" spans="1:18" ht="15">
      <c r="A90" s="1" t="s">
        <v>29</v>
      </c>
      <c r="B90" s="29">
        <f>E90/D90</f>
        <v>0.36065573770491804</v>
      </c>
      <c r="C90" s="19">
        <f>B90*100/(100-B3)</f>
        <v>1.7357001972386585</v>
      </c>
      <c r="D90" s="21">
        <f>D88</f>
        <v>1220</v>
      </c>
      <c r="E90" s="5">
        <f>SUM(G90:AE90)*10</f>
        <v>440</v>
      </c>
      <c r="G90" s="7">
        <v>2</v>
      </c>
      <c r="H90" s="7">
        <v>4</v>
      </c>
      <c r="I90" s="7">
        <v>4</v>
      </c>
      <c r="J90" s="7">
        <v>2</v>
      </c>
      <c r="K90" s="7">
        <v>4</v>
      </c>
      <c r="L90" s="7">
        <v>6</v>
      </c>
      <c r="M90" s="7">
        <v>3</v>
      </c>
      <c r="N90" s="7">
        <v>1</v>
      </c>
      <c r="O90" s="7">
        <v>2</v>
      </c>
      <c r="P90" s="7">
        <v>5</v>
      </c>
      <c r="Q90" s="7">
        <v>10</v>
      </c>
      <c r="R90" s="7">
        <v>1</v>
      </c>
    </row>
    <row r="91" spans="1:19" ht="15">
      <c r="A91" s="1" t="s">
        <v>89</v>
      </c>
      <c r="B91" s="29">
        <f>E91/D91</f>
        <v>0.1721311475409836</v>
      </c>
      <c r="C91" s="19">
        <f>B91*100/(100-B3)</f>
        <v>0.8284023668639052</v>
      </c>
      <c r="D91" s="21">
        <f>D89</f>
        <v>1220</v>
      </c>
      <c r="E91" s="5">
        <f>SUM(G91:AE91)*10</f>
        <v>210</v>
      </c>
      <c r="G91" s="7">
        <v>2</v>
      </c>
      <c r="H91" s="7">
        <v>1</v>
      </c>
      <c r="I91" s="7">
        <v>1</v>
      </c>
      <c r="J91" s="7">
        <v>1</v>
      </c>
      <c r="L91" s="7">
        <v>1</v>
      </c>
      <c r="O91" s="7">
        <v>1</v>
      </c>
      <c r="P91" s="7">
        <v>4</v>
      </c>
      <c r="Q91" s="7">
        <v>3</v>
      </c>
      <c r="R91" s="7">
        <v>6</v>
      </c>
      <c r="S91" s="7">
        <v>1</v>
      </c>
    </row>
    <row r="92" spans="1:18" ht="15">
      <c r="A92" s="1" t="s">
        <v>90</v>
      </c>
      <c r="B92" s="29">
        <f>E92/D92</f>
        <v>0.09016393442622951</v>
      </c>
      <c r="C92" s="19">
        <f>B92*100/(100-B3)</f>
        <v>0.43392504930966463</v>
      </c>
      <c r="D92" s="21">
        <f>D91</f>
        <v>1220</v>
      </c>
      <c r="E92" s="5">
        <f>SUM(G92:AE92)*10</f>
        <v>110</v>
      </c>
      <c r="I92" s="7">
        <v>4</v>
      </c>
      <c r="J92" s="7">
        <v>1</v>
      </c>
      <c r="K92" s="7">
        <v>1</v>
      </c>
      <c r="P92" s="7">
        <v>2</v>
      </c>
      <c r="Q92" s="7">
        <v>1</v>
      </c>
      <c r="R92" s="7">
        <v>2</v>
      </c>
    </row>
    <row r="93" spans="1:18" ht="15">
      <c r="A93" s="1" t="s">
        <v>91</v>
      </c>
      <c r="B93" s="29">
        <f>E93/D93</f>
        <v>0.040983606557377046</v>
      </c>
      <c r="C93" s="19">
        <f>B93*100/(100-B3)</f>
        <v>0.19723865877712027</v>
      </c>
      <c r="D93" s="21">
        <f>D92</f>
        <v>1220</v>
      </c>
      <c r="E93" s="5">
        <f>SUM(G93:AE93)*10</f>
        <v>50</v>
      </c>
      <c r="I93" s="7">
        <v>2</v>
      </c>
      <c r="P93" s="7">
        <v>2</v>
      </c>
      <c r="R93" s="7">
        <v>1</v>
      </c>
    </row>
    <row r="94" spans="1:18" ht="15">
      <c r="A94" s="1" t="s">
        <v>92</v>
      </c>
      <c r="B94" s="29">
        <f>E94/D94</f>
        <v>0.22131147540983606</v>
      </c>
      <c r="C94" s="19">
        <f>B94*100/(100-B3)</f>
        <v>1.0650887573964496</v>
      </c>
      <c r="D94" s="21">
        <f>D93</f>
        <v>1220</v>
      </c>
      <c r="E94" s="5">
        <f>SUM(G94:AE94)*10</f>
        <v>270</v>
      </c>
      <c r="J94" s="7">
        <v>2</v>
      </c>
      <c r="N94" s="7">
        <v>5</v>
      </c>
      <c r="O94" s="7">
        <v>3</v>
      </c>
      <c r="Q94" s="7">
        <v>16</v>
      </c>
      <c r="R94" s="7">
        <v>1</v>
      </c>
    </row>
    <row r="95" spans="1:18" ht="15">
      <c r="A95" s="1" t="s">
        <v>93</v>
      </c>
      <c r="B95" s="29">
        <f>E95/D95</f>
        <v>0.06557377049180328</v>
      </c>
      <c r="C95" s="19">
        <f>B95*100/(100-B3)</f>
        <v>0.3155818540433925</v>
      </c>
      <c r="D95" s="21">
        <f>D94</f>
        <v>1220</v>
      </c>
      <c r="E95" s="5">
        <f>SUM(G95:AE95)*10</f>
        <v>80</v>
      </c>
      <c r="H95" s="7">
        <v>1</v>
      </c>
      <c r="L95" s="7">
        <v>1</v>
      </c>
      <c r="N95" s="7">
        <v>1</v>
      </c>
      <c r="O95" s="7">
        <v>2</v>
      </c>
      <c r="Q95" s="7">
        <v>2</v>
      </c>
      <c r="R95" s="7">
        <v>1</v>
      </c>
    </row>
    <row r="96" spans="1:18" ht="15">
      <c r="A96" s="1" t="s">
        <v>94</v>
      </c>
      <c r="B96" s="29">
        <f>E96/D96</f>
        <v>0.01639344262295082</v>
      </c>
      <c r="C96" s="19">
        <f>B96*100/(100-B4)</f>
        <v>0.08233841086867023</v>
      </c>
      <c r="D96" s="21">
        <f>D95</f>
        <v>1220</v>
      </c>
      <c r="E96" s="5">
        <f>SUM(G96:AE96)*10</f>
        <v>20</v>
      </c>
      <c r="P96" s="7">
        <v>1</v>
      </c>
      <c r="R96" s="7">
        <v>1</v>
      </c>
    </row>
    <row r="97" spans="1:7" ht="15">
      <c r="A97" s="1" t="s">
        <v>95</v>
      </c>
      <c r="B97" s="29">
        <f>E97/D97</f>
        <v>0.00819672131147541</v>
      </c>
      <c r="C97" s="19">
        <f>B97*100/(100-B3)</f>
        <v>0.03944773175542406</v>
      </c>
      <c r="D97" s="21">
        <f>D95</f>
        <v>1220</v>
      </c>
      <c r="E97" s="5">
        <f>SUM(G97:AE97)*10</f>
        <v>10</v>
      </c>
      <c r="G97" s="7">
        <v>1</v>
      </c>
    </row>
    <row r="98" spans="1:12" ht="15">
      <c r="A98" s="1" t="s">
        <v>96</v>
      </c>
      <c r="B98" s="29">
        <f>E98/D98</f>
        <v>0.01639344262295082</v>
      </c>
      <c r="C98" s="19">
        <f>B98*100/(100-B3)</f>
        <v>0.07889546351084813</v>
      </c>
      <c r="D98" s="21">
        <f>D97</f>
        <v>1220</v>
      </c>
      <c r="E98" s="5">
        <f>SUM(G98:AE98)*10</f>
        <v>20</v>
      </c>
      <c r="J98" s="7">
        <v>1</v>
      </c>
      <c r="L98" s="7">
        <v>1</v>
      </c>
    </row>
    <row r="99" spans="1:18" ht="15">
      <c r="A99" s="1" t="s">
        <v>97</v>
      </c>
      <c r="B99" s="29">
        <f>E99/D99</f>
        <v>0.03278688524590164</v>
      </c>
      <c r="C99" s="19">
        <f>B99*100/(100-B3)</f>
        <v>0.15779092702169625</v>
      </c>
      <c r="D99" s="21">
        <f>D98</f>
        <v>1220</v>
      </c>
      <c r="E99" s="5">
        <f>SUM(G99:AE99)*10</f>
        <v>40</v>
      </c>
      <c r="Q99" s="7">
        <v>3</v>
      </c>
      <c r="R99" s="7">
        <v>1</v>
      </c>
    </row>
    <row r="100" spans="1:16" ht="15">
      <c r="A100" s="1" t="s">
        <v>98</v>
      </c>
      <c r="B100" s="29">
        <f>E100/D100</f>
        <v>0.01639344262295082</v>
      </c>
      <c r="C100" s="19">
        <f>B100*100/(100-B4)</f>
        <v>0.08233841086867023</v>
      </c>
      <c r="D100" s="21">
        <f>D98</f>
        <v>1220</v>
      </c>
      <c r="E100" s="5">
        <f>SUM(G100:AE100)*10</f>
        <v>20</v>
      </c>
      <c r="P100" s="7">
        <v>2</v>
      </c>
    </row>
    <row r="101" spans="1:18" ht="15">
      <c r="A101" s="1" t="s">
        <v>99</v>
      </c>
      <c r="B101" s="29">
        <f>E101/D101</f>
        <v>0.06557377049180328</v>
      </c>
      <c r="C101" s="19">
        <f>B101*100/(100-B3)</f>
        <v>0.3155818540433925</v>
      </c>
      <c r="D101" s="21">
        <f>D98</f>
        <v>1220</v>
      </c>
      <c r="E101" s="5">
        <f>SUM(G101:AE101)*10</f>
        <v>80</v>
      </c>
      <c r="K101" s="7">
        <v>2</v>
      </c>
      <c r="L101" s="7">
        <v>1</v>
      </c>
      <c r="M101" s="7">
        <v>1</v>
      </c>
      <c r="N101" s="7">
        <v>1</v>
      </c>
      <c r="P101" s="7">
        <v>2</v>
      </c>
      <c r="R101" s="7">
        <v>1</v>
      </c>
    </row>
    <row r="102" spans="1:13" ht="15">
      <c r="A102" s="1" t="s">
        <v>100</v>
      </c>
      <c r="B102" s="29">
        <f>E102/D102</f>
        <v>0.07377049180327869</v>
      </c>
      <c r="C102" s="19">
        <f>B102*100/(100-B3)</f>
        <v>0.35502958579881655</v>
      </c>
      <c r="D102" s="21">
        <f>D101</f>
        <v>1220</v>
      </c>
      <c r="E102" s="5">
        <f>SUM(G102:AE102)*10</f>
        <v>90</v>
      </c>
      <c r="H102" s="7">
        <v>4</v>
      </c>
      <c r="J102" s="7">
        <v>1</v>
      </c>
      <c r="K102" s="7">
        <v>1</v>
      </c>
      <c r="L102" s="7">
        <v>1</v>
      </c>
      <c r="M102" s="7">
        <v>2</v>
      </c>
    </row>
    <row r="103" spans="1:18" ht="15">
      <c r="A103" s="1" t="s">
        <v>101</v>
      </c>
      <c r="B103" s="29">
        <f>E103/D103</f>
        <v>0.10655737704918032</v>
      </c>
      <c r="C103" s="19">
        <f>B103*100/(100-B3)</f>
        <v>0.5128205128205128</v>
      </c>
      <c r="D103" s="21">
        <f>D102</f>
        <v>1220</v>
      </c>
      <c r="E103" s="5">
        <f>SUM(G103:AE103)*10</f>
        <v>130</v>
      </c>
      <c r="H103" s="7">
        <v>3</v>
      </c>
      <c r="I103" s="7">
        <v>2</v>
      </c>
      <c r="L103" s="7">
        <v>3</v>
      </c>
      <c r="O103" s="7">
        <v>1</v>
      </c>
      <c r="P103" s="7">
        <v>1</v>
      </c>
      <c r="Q103" s="7">
        <v>2</v>
      </c>
      <c r="R103" s="7">
        <v>1</v>
      </c>
    </row>
    <row r="104" spans="1:18" ht="15">
      <c r="A104" s="1" t="s">
        <v>102</v>
      </c>
      <c r="B104" s="29">
        <f>E104/D104</f>
        <v>0.1557377049180328</v>
      </c>
      <c r="C104" s="19">
        <f>B104*100/(100-B3)</f>
        <v>0.7495069033530571</v>
      </c>
      <c r="D104" s="21">
        <f>D103</f>
        <v>1220</v>
      </c>
      <c r="E104" s="5">
        <f>SUM(G104:AE104)*10</f>
        <v>190</v>
      </c>
      <c r="G104" s="7">
        <v>2</v>
      </c>
      <c r="H104" s="7">
        <v>1</v>
      </c>
      <c r="I104" s="7">
        <v>1</v>
      </c>
      <c r="L104" s="7">
        <v>4</v>
      </c>
      <c r="N104" s="7">
        <v>2</v>
      </c>
      <c r="O104" s="7">
        <v>2</v>
      </c>
      <c r="Q104" s="7">
        <v>6</v>
      </c>
      <c r="R104" s="7">
        <v>1</v>
      </c>
    </row>
    <row r="105" spans="1:9" ht="15">
      <c r="A105" s="1" t="s">
        <v>103</v>
      </c>
      <c r="B105" s="29">
        <f>E105/D105</f>
        <v>0.01639344262295082</v>
      </c>
      <c r="C105" s="19">
        <f>B105*100/(100-B3)</f>
        <v>0.07889546351084813</v>
      </c>
      <c r="D105" s="21">
        <f>D104</f>
        <v>1220</v>
      </c>
      <c r="E105" s="5">
        <f>SUM(G105:AE105)*10</f>
        <v>20</v>
      </c>
      <c r="H105" s="7">
        <v>1</v>
      </c>
      <c r="I105" s="7">
        <v>1</v>
      </c>
    </row>
    <row r="106" spans="1:17" ht="15">
      <c r="A106" s="1" t="s">
        <v>104</v>
      </c>
      <c r="B106" s="29">
        <f>E106/D106</f>
        <v>0.03278688524590164</v>
      </c>
      <c r="C106" s="19">
        <f>B106*100/(100-B3)</f>
        <v>0.15779092702169625</v>
      </c>
      <c r="D106" s="21">
        <f>D105</f>
        <v>1220</v>
      </c>
      <c r="E106" s="5">
        <f>SUM(G106:AE106)*10</f>
        <v>40</v>
      </c>
      <c r="I106" s="7">
        <v>1</v>
      </c>
      <c r="Q106" s="7">
        <v>3</v>
      </c>
    </row>
    <row r="107" spans="1:17" ht="15">
      <c r="A107" s="1" t="s">
        <v>105</v>
      </c>
      <c r="B107" s="29">
        <f>E107/D107</f>
        <v>0.02459016393442623</v>
      </c>
      <c r="C107" s="19">
        <f>B107*100/(100-B4)</f>
        <v>0.12350761630300536</v>
      </c>
      <c r="D107" s="21">
        <f>D106</f>
        <v>1220</v>
      </c>
      <c r="E107" s="5">
        <f>SUM(G107:AE107)*10</f>
        <v>30</v>
      </c>
      <c r="K107" s="7">
        <v>1</v>
      </c>
      <c r="N107" s="7">
        <v>1</v>
      </c>
      <c r="Q107" s="7">
        <v>1</v>
      </c>
    </row>
    <row r="108" spans="1:17" ht="15">
      <c r="A108" s="1" t="s">
        <v>106</v>
      </c>
      <c r="B108" s="29">
        <f>E108/D108</f>
        <v>0.04918032786885246</v>
      </c>
      <c r="C108" s="19">
        <f>B108*100/(100-B3)</f>
        <v>0.23668639053254437</v>
      </c>
      <c r="D108" s="21">
        <f>D106</f>
        <v>1220</v>
      </c>
      <c r="E108" s="5">
        <f>SUM(G108:AE108)*10</f>
        <v>60</v>
      </c>
      <c r="H108" s="7">
        <v>2</v>
      </c>
      <c r="I108" s="7">
        <v>1</v>
      </c>
      <c r="Q108" s="7">
        <v>3</v>
      </c>
    </row>
    <row r="109" spans="1:15" ht="15">
      <c r="A109" s="1" t="s">
        <v>107</v>
      </c>
      <c r="B109" s="29">
        <f>E109/D109</f>
        <v>0.00819672131147541</v>
      </c>
      <c r="C109" s="19">
        <f>B109*100/(100-B3)</f>
        <v>0.03944773175542406</v>
      </c>
      <c r="D109" s="21">
        <f>D107</f>
        <v>1220</v>
      </c>
      <c r="E109" s="5">
        <f>SUM(G109:AE109)*10</f>
        <v>10</v>
      </c>
      <c r="O109" s="7">
        <v>1</v>
      </c>
    </row>
    <row r="110" spans="1:18" ht="15">
      <c r="A110" s="1" t="s">
        <v>108</v>
      </c>
      <c r="B110" s="29">
        <f>E110/D110</f>
        <v>0.01639344262295082</v>
      </c>
      <c r="C110" s="19">
        <f>B110*100/(100-B3)</f>
        <v>0.07889546351084813</v>
      </c>
      <c r="D110" s="21">
        <f>D108</f>
        <v>1220</v>
      </c>
      <c r="E110" s="5">
        <f>SUM(G110:AE110)*10</f>
        <v>20</v>
      </c>
      <c r="G110" s="7">
        <v>1</v>
      </c>
      <c r="R110" s="7">
        <v>1</v>
      </c>
    </row>
    <row r="111" spans="1:13" ht="15">
      <c r="A111" s="1" t="s">
        <v>109</v>
      </c>
      <c r="B111" s="29">
        <f>E111/D111</f>
        <v>0.13114754098360656</v>
      </c>
      <c r="C111" s="19">
        <f>B111*100/(100-B3)</f>
        <v>0.631163708086785</v>
      </c>
      <c r="D111" s="21">
        <f>D110</f>
        <v>1220</v>
      </c>
      <c r="E111" s="5">
        <f>SUM(G111:AE111)*10</f>
        <v>160</v>
      </c>
      <c r="K111" s="7">
        <v>14</v>
      </c>
      <c r="M111" s="7">
        <v>2</v>
      </c>
    </row>
    <row r="112" spans="1:17" ht="15">
      <c r="A112" s="1" t="s">
        <v>110</v>
      </c>
      <c r="B112" s="29">
        <f>E112/D112</f>
        <v>0.03278688524590164</v>
      </c>
      <c r="C112" s="19">
        <f>B112*100/(100-B7)</f>
        <v>0.03427885851401148</v>
      </c>
      <c r="D112" s="21">
        <f>D110</f>
        <v>1220</v>
      </c>
      <c r="E112" s="5">
        <f>SUM(G112:AE112)*10</f>
        <v>40</v>
      </c>
      <c r="O112" s="7">
        <v>1</v>
      </c>
      <c r="Q112" s="7">
        <v>3</v>
      </c>
    </row>
    <row r="113" spans="1:17" ht="15">
      <c r="A113" s="1" t="s">
        <v>111</v>
      </c>
      <c r="B113" s="29">
        <f>E113/D113</f>
        <v>0.040983606557377046</v>
      </c>
      <c r="C113" s="19">
        <f>B113*100/(100-B3)</f>
        <v>0.19723865877712027</v>
      </c>
      <c r="D113" s="21">
        <f>D110</f>
        <v>1220</v>
      </c>
      <c r="E113" s="5">
        <f>SUM(G113:AE113)*10</f>
        <v>50</v>
      </c>
      <c r="G113" s="7">
        <v>1</v>
      </c>
      <c r="I113" s="7">
        <v>1</v>
      </c>
      <c r="K113" s="7">
        <v>2</v>
      </c>
      <c r="Q113" s="7">
        <v>1</v>
      </c>
    </row>
    <row r="114" spans="1:17" ht="15">
      <c r="A114" s="1" t="s">
        <v>112</v>
      </c>
      <c r="B114" s="29">
        <f>E114/D114</f>
        <v>0.00819672131147541</v>
      </c>
      <c r="C114" s="19">
        <f>B114*100/(100-B3)</f>
        <v>0.03944773175542406</v>
      </c>
      <c r="D114" s="21">
        <f>D111</f>
        <v>1220</v>
      </c>
      <c r="E114" s="5">
        <f>SUM(G114:AE114)*10</f>
        <v>10</v>
      </c>
      <c r="Q114" s="7">
        <v>1</v>
      </c>
    </row>
    <row r="115" spans="1:19" ht="15">
      <c r="A115" s="1" t="s">
        <v>113</v>
      </c>
      <c r="B115" s="29">
        <f>E115/D115</f>
        <v>0.02459016393442623</v>
      </c>
      <c r="C115" s="19">
        <f>B115*100/(100-B3)</f>
        <v>0.11834319526627218</v>
      </c>
      <c r="D115" s="21">
        <f>D111</f>
        <v>1220</v>
      </c>
      <c r="E115" s="5">
        <f>SUM(G115:AE115)*10</f>
        <v>30</v>
      </c>
      <c r="F115" s="34"/>
      <c r="O115" s="7">
        <v>1</v>
      </c>
      <c r="P115" s="7">
        <v>1</v>
      </c>
      <c r="S115" s="7">
        <v>1</v>
      </c>
    </row>
    <row r="116" spans="1:18" ht="15">
      <c r="A116" s="1" t="s">
        <v>114</v>
      </c>
      <c r="B116" s="29">
        <f>E116/D116</f>
        <v>0.04918032786885246</v>
      </c>
      <c r="C116" s="19">
        <f>B116*100/(100-B3)</f>
        <v>0.23668639053254437</v>
      </c>
      <c r="D116" s="21">
        <f>D113</f>
        <v>1220</v>
      </c>
      <c r="E116" s="5">
        <f>SUM(G116:AE116)*10</f>
        <v>60</v>
      </c>
      <c r="H116" s="7">
        <v>2</v>
      </c>
      <c r="I116" s="7">
        <v>2</v>
      </c>
      <c r="R116" s="7">
        <v>2</v>
      </c>
    </row>
    <row r="117" spans="1:8" ht="15">
      <c r="A117" s="1" t="s">
        <v>115</v>
      </c>
      <c r="B117" s="29">
        <f>E117/D117</f>
        <v>0.01639344262295082</v>
      </c>
      <c r="C117" s="19">
        <f>B117*100/(100-B3)</f>
        <v>0.07889546351084813</v>
      </c>
      <c r="D117" s="21">
        <f>D116</f>
        <v>1220</v>
      </c>
      <c r="E117" s="5">
        <f>SUM(G117:AE117)*10</f>
        <v>20</v>
      </c>
      <c r="H117" s="7">
        <v>2</v>
      </c>
    </row>
    <row r="118" spans="1:18" ht="15">
      <c r="A118" s="1" t="s">
        <v>116</v>
      </c>
      <c r="B118" s="29">
        <f>E118/D118</f>
        <v>0.4016393442622951</v>
      </c>
      <c r="C118" s="19">
        <f>B118*100/(100-B3)</f>
        <v>1.932938856015779</v>
      </c>
      <c r="D118" s="21">
        <f>D117</f>
        <v>1220</v>
      </c>
      <c r="E118" s="5">
        <f>SUM(G118:AE118)*10</f>
        <v>490</v>
      </c>
      <c r="H118" s="7">
        <v>1</v>
      </c>
      <c r="I118" s="7">
        <v>2</v>
      </c>
      <c r="J118" s="7">
        <v>4</v>
      </c>
      <c r="K118" s="7">
        <v>3</v>
      </c>
      <c r="L118" s="7">
        <v>2</v>
      </c>
      <c r="M118" s="7">
        <v>5</v>
      </c>
      <c r="N118" s="7">
        <v>3</v>
      </c>
      <c r="O118" s="7">
        <v>3</v>
      </c>
      <c r="P118" s="7">
        <v>4</v>
      </c>
      <c r="Q118" s="7">
        <v>13</v>
      </c>
      <c r="R118" s="7">
        <v>9</v>
      </c>
    </row>
    <row r="119" spans="1:17" ht="15">
      <c r="A119" s="1" t="s">
        <v>117</v>
      </c>
      <c r="B119" s="29">
        <f>E119/D119</f>
        <v>0.00819672131147541</v>
      </c>
      <c r="C119" s="19">
        <f>B119*100/(100-B3)</f>
        <v>0.03944773175542406</v>
      </c>
      <c r="D119" s="21">
        <f>D118</f>
        <v>1220</v>
      </c>
      <c r="E119" s="5">
        <f>SUM(G119:AE119)*10</f>
        <v>10</v>
      </c>
      <c r="Q119" s="7">
        <v>1</v>
      </c>
    </row>
    <row r="120" spans="1:20" ht="15">
      <c r="A120" s="1" t="s">
        <v>118</v>
      </c>
      <c r="B120" s="29">
        <f>E120/D120</f>
        <v>0.22131147540983606</v>
      </c>
      <c r="C120" s="19">
        <f>B120*100/(100-B3)</f>
        <v>1.0650887573964496</v>
      </c>
      <c r="D120" s="21">
        <f>D118</f>
        <v>1220</v>
      </c>
      <c r="E120" s="5">
        <f>SUM(G120:AE120)*10</f>
        <v>270</v>
      </c>
      <c r="H120" s="7">
        <v>2</v>
      </c>
      <c r="I120" s="7">
        <v>5</v>
      </c>
      <c r="J120" s="7">
        <v>1</v>
      </c>
      <c r="M120" s="7">
        <v>1</v>
      </c>
      <c r="N120" s="7">
        <v>4</v>
      </c>
      <c r="O120" s="7">
        <v>2</v>
      </c>
      <c r="P120" s="7">
        <v>6</v>
      </c>
      <c r="Q120" s="7">
        <v>4</v>
      </c>
      <c r="R120" s="7">
        <v>1</v>
      </c>
      <c r="T120" s="8">
        <v>1</v>
      </c>
    </row>
    <row r="121" spans="1:15" ht="15">
      <c r="A121" s="1" t="s">
        <v>119</v>
      </c>
      <c r="B121" s="29">
        <f>E121/D121</f>
        <v>0.02459016393442623</v>
      </c>
      <c r="C121" s="19">
        <f>B121*100/(100-B3)</f>
        <v>0.11834319526627218</v>
      </c>
      <c r="D121" s="21">
        <f>D120</f>
        <v>1220</v>
      </c>
      <c r="E121" s="5">
        <f>SUM(G121:AE121)*10</f>
        <v>30</v>
      </c>
      <c r="J121" s="7">
        <v>1</v>
      </c>
      <c r="N121" s="7">
        <v>1</v>
      </c>
      <c r="O121" s="7">
        <v>1</v>
      </c>
    </row>
    <row r="122" spans="2:4" ht="15">
      <c r="B122" s="29"/>
      <c r="C122" s="19"/>
      <c r="D122" s="21"/>
    </row>
    <row r="123" spans="1:20" ht="15">
      <c r="A123" s="1" t="s">
        <v>7</v>
      </c>
      <c r="B123" s="29">
        <f>E123/D123</f>
        <v>6.377049180327869</v>
      </c>
      <c r="C123" s="19">
        <f>B123*100/(100-B3)</f>
        <v>30.690335305719916</v>
      </c>
      <c r="D123" s="21">
        <f>D121</f>
        <v>1220</v>
      </c>
      <c r="E123" s="5">
        <f>SUM(G123:AE123)*10</f>
        <v>7780</v>
      </c>
      <c r="G123" s="7">
        <v>17</v>
      </c>
      <c r="H123" s="7">
        <v>87</v>
      </c>
      <c r="I123" s="7">
        <v>36</v>
      </c>
      <c r="J123" s="7">
        <v>33</v>
      </c>
      <c r="K123" s="7">
        <v>42</v>
      </c>
      <c r="L123" s="7">
        <v>33</v>
      </c>
      <c r="M123" s="7">
        <v>28</v>
      </c>
      <c r="N123" s="7">
        <v>234</v>
      </c>
      <c r="O123" s="7">
        <v>71</v>
      </c>
      <c r="P123" s="7">
        <v>50</v>
      </c>
      <c r="Q123" s="7">
        <v>72</v>
      </c>
      <c r="R123" s="17">
        <v>46</v>
      </c>
      <c r="S123" s="7">
        <v>22</v>
      </c>
      <c r="T123" s="8">
        <v>7</v>
      </c>
    </row>
    <row r="124" spans="1:20" ht="15">
      <c r="A124" s="1" t="s">
        <v>120</v>
      </c>
      <c r="B124" s="29">
        <f>E124/D124</f>
        <v>4.352459016393443</v>
      </c>
      <c r="C124" s="19">
        <f>B124*100/(100-B3)</f>
        <v>20.946745562130175</v>
      </c>
      <c r="D124" s="21">
        <f>D123</f>
        <v>1220</v>
      </c>
      <c r="E124" s="5">
        <f>SUM(G124:AE124)*10</f>
        <v>5310</v>
      </c>
      <c r="G124" s="7">
        <v>13</v>
      </c>
      <c r="H124" s="7">
        <v>16</v>
      </c>
      <c r="I124" s="7">
        <v>27</v>
      </c>
      <c r="J124" s="7">
        <v>27</v>
      </c>
      <c r="K124" s="7">
        <v>22</v>
      </c>
      <c r="L124" s="7">
        <v>27</v>
      </c>
      <c r="M124" s="7">
        <v>12</v>
      </c>
      <c r="N124" s="7">
        <v>23</v>
      </c>
      <c r="O124" s="7">
        <v>71</v>
      </c>
      <c r="P124" s="7">
        <v>66</v>
      </c>
      <c r="Q124" s="7">
        <v>109</v>
      </c>
      <c r="R124" s="7">
        <v>110</v>
      </c>
      <c r="S124" s="7">
        <v>6</v>
      </c>
      <c r="T124" s="8">
        <v>2</v>
      </c>
    </row>
    <row r="125" spans="1:19" ht="15">
      <c r="A125" s="1" t="s">
        <v>121</v>
      </c>
      <c r="B125" s="29">
        <f>E125/D125</f>
        <v>1.1639344262295082</v>
      </c>
      <c r="C125" s="19">
        <f>B125*100/(100-B3)</f>
        <v>5.601577909270216</v>
      </c>
      <c r="D125" s="21">
        <f>D124</f>
        <v>1220</v>
      </c>
      <c r="E125" s="5">
        <f>SUM(G125:AE125)*10</f>
        <v>1420</v>
      </c>
      <c r="J125" s="7">
        <v>11</v>
      </c>
      <c r="K125" s="7">
        <v>4</v>
      </c>
      <c r="L125" s="7">
        <v>4</v>
      </c>
      <c r="M125" s="7">
        <v>2</v>
      </c>
      <c r="N125" s="7">
        <v>19</v>
      </c>
      <c r="O125" s="7">
        <v>18</v>
      </c>
      <c r="P125" s="7">
        <v>11</v>
      </c>
      <c r="Q125" s="7">
        <v>33</v>
      </c>
      <c r="R125" s="7">
        <v>36</v>
      </c>
      <c r="S125" s="7">
        <v>4</v>
      </c>
    </row>
    <row r="126" spans="1:18" ht="15">
      <c r="A126" s="1" t="s">
        <v>122</v>
      </c>
      <c r="B126" s="29">
        <f>E126/D126</f>
        <v>1.1885245901639345</v>
      </c>
      <c r="C126" s="19">
        <f>B126*100/(100-B3)</f>
        <v>5.719921104536489</v>
      </c>
      <c r="D126" s="21">
        <f>D125</f>
        <v>1220</v>
      </c>
      <c r="E126" s="5">
        <f>SUM(G126:AE126)*10</f>
        <v>1450</v>
      </c>
      <c r="J126" s="7">
        <v>3</v>
      </c>
      <c r="K126" s="7">
        <v>4</v>
      </c>
      <c r="L126" s="7">
        <v>13</v>
      </c>
      <c r="M126" s="7">
        <v>1</v>
      </c>
      <c r="N126" s="7">
        <v>9</v>
      </c>
      <c r="O126" s="7">
        <v>8</v>
      </c>
      <c r="P126" s="7">
        <v>12</v>
      </c>
      <c r="Q126" s="7">
        <v>11</v>
      </c>
      <c r="R126" s="7">
        <v>84</v>
      </c>
    </row>
    <row r="127" spans="1:19" ht="15">
      <c r="A127" s="1" t="s">
        <v>123</v>
      </c>
      <c r="B127" s="29">
        <f>E127/D127</f>
        <v>0.7459016393442623</v>
      </c>
      <c r="C127" s="19">
        <f>B127*100/(100-B3)</f>
        <v>3.5897435897435894</v>
      </c>
      <c r="D127" s="21">
        <f>D126</f>
        <v>1220</v>
      </c>
      <c r="E127" s="5">
        <f>SUM(G127:AE127)*10</f>
        <v>910</v>
      </c>
      <c r="G127" s="7">
        <v>1</v>
      </c>
      <c r="H127" s="7">
        <v>2</v>
      </c>
      <c r="J127" s="7">
        <v>2</v>
      </c>
      <c r="K127" s="7">
        <v>4</v>
      </c>
      <c r="L127" s="7">
        <v>5</v>
      </c>
      <c r="M127" s="7">
        <v>4</v>
      </c>
      <c r="N127" s="7">
        <v>4</v>
      </c>
      <c r="O127" s="7">
        <v>12</v>
      </c>
      <c r="P127" s="7">
        <v>7</v>
      </c>
      <c r="Q127" s="7">
        <v>28</v>
      </c>
      <c r="R127" s="7">
        <v>20</v>
      </c>
      <c r="S127" s="7">
        <v>2</v>
      </c>
    </row>
    <row r="128" spans="1:19" ht="15">
      <c r="A128" s="1" t="s">
        <v>124</v>
      </c>
      <c r="B128" s="29">
        <f>E128/D128</f>
        <v>0.4180327868852459</v>
      </c>
      <c r="C128" s="19">
        <f>B128*100/(100-B3)</f>
        <v>2.0118343195266273</v>
      </c>
      <c r="D128" s="21">
        <f>D127</f>
        <v>1220</v>
      </c>
      <c r="E128" s="5">
        <f>SUM(G128:AE128)*10</f>
        <v>510</v>
      </c>
      <c r="K128" s="7">
        <v>3</v>
      </c>
      <c r="L128" s="7">
        <v>1</v>
      </c>
      <c r="M128" s="7">
        <v>1</v>
      </c>
      <c r="N128" s="7">
        <v>9</v>
      </c>
      <c r="O128" s="7">
        <v>10</v>
      </c>
      <c r="P128" s="7">
        <v>3</v>
      </c>
      <c r="Q128" s="7">
        <v>7</v>
      </c>
      <c r="R128" s="7">
        <v>10</v>
      </c>
      <c r="S128" s="7">
        <v>7</v>
      </c>
    </row>
    <row r="129" spans="1:18" ht="15">
      <c r="A129" s="1" t="s">
        <v>125</v>
      </c>
      <c r="B129" s="29">
        <f>E129/D129</f>
        <v>0.2786885245901639</v>
      </c>
      <c r="C129" s="19">
        <f>B129*100/(100-B3)</f>
        <v>1.341222879684418</v>
      </c>
      <c r="D129" s="21">
        <f>D127</f>
        <v>1220</v>
      </c>
      <c r="E129" s="5">
        <f>SUM(G129:AE129)*10</f>
        <v>340</v>
      </c>
      <c r="I129" s="7">
        <v>1</v>
      </c>
      <c r="J129" s="7">
        <v>1</v>
      </c>
      <c r="K129" s="7">
        <v>1</v>
      </c>
      <c r="L129" s="7">
        <v>1</v>
      </c>
      <c r="N129" s="7">
        <v>3</v>
      </c>
      <c r="O129" s="7">
        <v>8</v>
      </c>
      <c r="P129" s="7">
        <v>4</v>
      </c>
      <c r="Q129" s="7">
        <v>12</v>
      </c>
      <c r="R129" s="7">
        <v>3</v>
      </c>
    </row>
    <row r="130" spans="1:18" ht="15">
      <c r="A130" s="1" t="s">
        <v>126</v>
      </c>
      <c r="B130" s="29">
        <f>E130/D130</f>
        <v>0.26229508196721313</v>
      </c>
      <c r="C130" s="19">
        <f>B130*100/(100-B1)</f>
        <v>0.26229508196721313</v>
      </c>
      <c r="D130" s="21">
        <f>D127</f>
        <v>1220</v>
      </c>
      <c r="E130" s="5">
        <f>SUM(G130:AE130)*10</f>
        <v>320</v>
      </c>
      <c r="I130" s="7">
        <v>1</v>
      </c>
      <c r="J130" s="7">
        <v>1</v>
      </c>
      <c r="K130" s="7">
        <v>2</v>
      </c>
      <c r="L130" s="7">
        <v>1</v>
      </c>
      <c r="M130" s="7">
        <v>1</v>
      </c>
      <c r="N130" s="7">
        <v>2</v>
      </c>
      <c r="O130" s="7">
        <v>1</v>
      </c>
      <c r="P130" s="7">
        <v>2</v>
      </c>
      <c r="Q130" s="7">
        <v>5</v>
      </c>
      <c r="R130" s="7">
        <v>16</v>
      </c>
    </row>
    <row r="131" spans="1:17" ht="15">
      <c r="A131" s="1" t="s">
        <v>127</v>
      </c>
      <c r="B131" s="29">
        <f>E131/D131</f>
        <v>0.04918032786885246</v>
      </c>
      <c r="C131" s="19">
        <f>B131*100/(100-B4)</f>
        <v>0.24701523260601072</v>
      </c>
      <c r="D131" s="21">
        <f>D129</f>
        <v>1220</v>
      </c>
      <c r="E131" s="5">
        <f>SUM(G131:AE131)*10</f>
        <v>60</v>
      </c>
      <c r="M131" s="7">
        <v>1</v>
      </c>
      <c r="N131" s="7">
        <v>1</v>
      </c>
      <c r="O131" s="7">
        <v>1</v>
      </c>
      <c r="P131" s="7">
        <v>2</v>
      </c>
      <c r="Q131" s="7">
        <v>1</v>
      </c>
    </row>
    <row r="132" spans="1:18" ht="15">
      <c r="A132" s="1" t="s">
        <v>128</v>
      </c>
      <c r="B132" s="29">
        <f>E132/D132</f>
        <v>0.04918032786885246</v>
      </c>
      <c r="C132" s="19">
        <f>B132*100/(100-B3)</f>
        <v>0.23668639053254437</v>
      </c>
      <c r="D132" s="21">
        <f>D131</f>
        <v>1220</v>
      </c>
      <c r="E132" s="5">
        <f>SUM(G132:AE132)*10</f>
        <v>60</v>
      </c>
      <c r="O132" s="7">
        <v>1</v>
      </c>
      <c r="Q132" s="7">
        <v>2</v>
      </c>
      <c r="R132" s="7">
        <v>3</v>
      </c>
    </row>
    <row r="133" spans="1:18" ht="15">
      <c r="A133" s="1" t="s">
        <v>129</v>
      </c>
      <c r="B133" s="29">
        <f>E133/D133</f>
        <v>0.01639344262295082</v>
      </c>
      <c r="C133" s="19">
        <f>B133*100/(100-B5)</f>
        <v>0.01751006828926633</v>
      </c>
      <c r="D133" s="21">
        <f>D132</f>
        <v>1220</v>
      </c>
      <c r="E133" s="5">
        <f>SUM(G133:AE133)*10</f>
        <v>20</v>
      </c>
      <c r="P133" s="7">
        <v>1</v>
      </c>
      <c r="R133" s="7">
        <v>1</v>
      </c>
    </row>
    <row r="134" spans="1:17" ht="15">
      <c r="A134" s="1" t="s">
        <v>130</v>
      </c>
      <c r="B134" s="29">
        <f>E134/D134</f>
        <v>0.05737704918032787</v>
      </c>
      <c r="C134" s="19">
        <f>B134*100/(100-B3)</f>
        <v>0.2761341222879684</v>
      </c>
      <c r="D134" s="21">
        <f>D132</f>
        <v>1220</v>
      </c>
      <c r="E134" s="5">
        <f>SUM(G134:AE134)*10</f>
        <v>70</v>
      </c>
      <c r="K134" s="7">
        <v>1</v>
      </c>
      <c r="N134" s="7">
        <v>1</v>
      </c>
      <c r="O134" s="7">
        <v>4</v>
      </c>
      <c r="Q134" s="7">
        <v>1</v>
      </c>
    </row>
    <row r="135" spans="1:18" ht="15">
      <c r="A135" s="1" t="s">
        <v>131</v>
      </c>
      <c r="B135" s="29">
        <f>E135/D135</f>
        <v>0.30327868852459017</v>
      </c>
      <c r="C135" s="19">
        <f>B135*100/(100-B3)</f>
        <v>1.4595660749506902</v>
      </c>
      <c r="D135" s="21">
        <f>D128</f>
        <v>1220</v>
      </c>
      <c r="E135" s="5">
        <f>SUM(G135:AE135)*10</f>
        <v>370</v>
      </c>
      <c r="I135" s="7">
        <v>3</v>
      </c>
      <c r="L135" s="7">
        <v>1</v>
      </c>
      <c r="M135" s="7">
        <v>3</v>
      </c>
      <c r="N135" s="7">
        <v>1</v>
      </c>
      <c r="O135" s="7">
        <v>1</v>
      </c>
      <c r="P135" s="7">
        <v>2</v>
      </c>
      <c r="Q135" s="7">
        <v>6</v>
      </c>
      <c r="R135" s="7">
        <v>20</v>
      </c>
    </row>
    <row r="136" spans="1:19" ht="15">
      <c r="A136" s="1" t="s">
        <v>132</v>
      </c>
      <c r="B136" s="29">
        <f>E136/D136</f>
        <v>0.16393442622950818</v>
      </c>
      <c r="C136" s="19">
        <f>B136*100/(100-B3)</f>
        <v>0.7889546351084811</v>
      </c>
      <c r="D136" s="21">
        <f>D128</f>
        <v>1220</v>
      </c>
      <c r="E136" s="5">
        <f>SUM(G136:AE136)*10</f>
        <v>200</v>
      </c>
      <c r="K136" s="7">
        <v>1</v>
      </c>
      <c r="Q136" s="7">
        <v>3</v>
      </c>
      <c r="R136" s="7">
        <v>5</v>
      </c>
      <c r="S136" s="7">
        <v>11</v>
      </c>
    </row>
    <row r="137" spans="1:18" ht="15">
      <c r="A137" s="1" t="s">
        <v>133</v>
      </c>
      <c r="B137" s="29">
        <f>E137/D137</f>
        <v>0.01639344262295082</v>
      </c>
      <c r="C137" s="19">
        <f>B137*100/(100-B3)</f>
        <v>0.07889546351084813</v>
      </c>
      <c r="D137" s="21">
        <f>D129</f>
        <v>1220</v>
      </c>
      <c r="E137" s="5">
        <f>SUM(G137:AE137)*10</f>
        <v>20</v>
      </c>
      <c r="F137" s="19">
        <f>E137*100/(100-E5)</f>
        <v>-0.2604166666666667</v>
      </c>
      <c r="R137" s="7">
        <v>2</v>
      </c>
    </row>
    <row r="138" spans="1:18" ht="15">
      <c r="A138" s="1" t="s">
        <v>134</v>
      </c>
      <c r="B138" s="29">
        <f>E138/D138</f>
        <v>0.03278688524590164</v>
      </c>
      <c r="C138" s="19">
        <f>B138*100/(100-B3)</f>
        <v>0.15779092702169625</v>
      </c>
      <c r="D138" s="21">
        <f>D128</f>
        <v>1220</v>
      </c>
      <c r="E138" s="5">
        <f>SUM(G138:AE138)*10</f>
        <v>40</v>
      </c>
      <c r="I138" s="7">
        <v>1</v>
      </c>
      <c r="L138" s="7">
        <v>1</v>
      </c>
      <c r="N138" s="7">
        <v>1</v>
      </c>
      <c r="R138" s="7">
        <v>1</v>
      </c>
    </row>
    <row r="139" spans="1:15" ht="15">
      <c r="A139" s="1" t="s">
        <v>135</v>
      </c>
      <c r="B139" s="29">
        <f>E139/D139</f>
        <v>0.01639344262295082</v>
      </c>
      <c r="C139" s="19">
        <f>B139*100/(100-B3)</f>
        <v>0.07889546351084813</v>
      </c>
      <c r="D139" s="21">
        <f>D138</f>
        <v>1220</v>
      </c>
      <c r="E139" s="5">
        <f>SUM(G139:AE139)*10</f>
        <v>20</v>
      </c>
      <c r="K139" s="7">
        <v>1</v>
      </c>
      <c r="O139" s="7">
        <v>1</v>
      </c>
    </row>
    <row r="140" spans="1:17" ht="15">
      <c r="A140" s="1" t="s">
        <v>136</v>
      </c>
      <c r="B140" s="29">
        <f>E140/D140</f>
        <v>0.05737704918032787</v>
      </c>
      <c r="C140" s="19">
        <f>B140*100/(100-B3)</f>
        <v>0.2761341222879684</v>
      </c>
      <c r="D140" s="21">
        <f>D139</f>
        <v>1220</v>
      </c>
      <c r="E140" s="5">
        <f>SUM(G140:AE140)*10</f>
        <v>70</v>
      </c>
      <c r="M140" s="7">
        <v>1</v>
      </c>
      <c r="O140" s="7" t="s">
        <v>137</v>
      </c>
      <c r="Q140" s="7">
        <v>6</v>
      </c>
    </row>
    <row r="141" spans="1:18" ht="15">
      <c r="A141" s="1" t="s">
        <v>138</v>
      </c>
      <c r="B141" s="29">
        <f>E141/D141</f>
        <v>0.01639344262295082</v>
      </c>
      <c r="C141" s="19">
        <f>B141*100/(100-B3)</f>
        <v>0.07889546351084813</v>
      </c>
      <c r="D141" s="21">
        <f>D140</f>
        <v>1220</v>
      </c>
      <c r="E141" s="5">
        <f>SUM(G141:AE141)*10</f>
        <v>20</v>
      </c>
      <c r="Q141" s="7">
        <v>1</v>
      </c>
      <c r="R141" s="7">
        <v>1</v>
      </c>
    </row>
    <row r="142" spans="1:17" ht="15">
      <c r="A142" s="1" t="s">
        <v>139</v>
      </c>
      <c r="B142" s="29">
        <f>E142/D142</f>
        <v>0.04918032786885246</v>
      </c>
      <c r="C142" s="19">
        <f>B142*100/(100-B3)</f>
        <v>0.23668639053254437</v>
      </c>
      <c r="D142" s="21">
        <f>D139</f>
        <v>1220</v>
      </c>
      <c r="E142" s="5">
        <f>SUM(G142:AE142)*10</f>
        <v>60</v>
      </c>
      <c r="K142" s="7">
        <v>2</v>
      </c>
      <c r="P142" s="7">
        <v>2</v>
      </c>
      <c r="Q142" s="7">
        <v>2</v>
      </c>
    </row>
    <row r="143" spans="1:18" ht="15">
      <c r="A143" s="1" t="s">
        <v>140</v>
      </c>
      <c r="B143" s="29">
        <f>E143/D143</f>
        <v>0.03278688524590164</v>
      </c>
      <c r="C143" s="19">
        <f>B143*100/(100-B3)</f>
        <v>0.15779092702169625</v>
      </c>
      <c r="D143" s="21">
        <f>D142</f>
        <v>1220</v>
      </c>
      <c r="E143" s="5">
        <f>SUM(G143:AE143)*10</f>
        <v>40</v>
      </c>
      <c r="J143" s="7">
        <v>3</v>
      </c>
      <c r="R143" s="7">
        <v>1</v>
      </c>
    </row>
    <row r="144" spans="1:18" ht="15">
      <c r="A144" s="1" t="s">
        <v>141</v>
      </c>
      <c r="B144" s="29">
        <f>E144/D144</f>
        <v>0.040983606557377046</v>
      </c>
      <c r="C144" s="19">
        <f>B144*100/(100-B3)</f>
        <v>0.19723865877712027</v>
      </c>
      <c r="D144" s="21">
        <f>D143</f>
        <v>1220</v>
      </c>
      <c r="E144" s="5">
        <f>SUM(G144:AE144)*10</f>
        <v>50</v>
      </c>
      <c r="O144" s="7">
        <v>2</v>
      </c>
      <c r="P144" s="7">
        <v>1</v>
      </c>
      <c r="R144" s="7">
        <v>2</v>
      </c>
    </row>
    <row r="145" spans="1:20" ht="15">
      <c r="A145" s="1" t="s">
        <v>142</v>
      </c>
      <c r="B145" s="29">
        <f>E145/D145</f>
        <v>0.09836065573770492</v>
      </c>
      <c r="C145" s="19">
        <f>B145*100/(100-B3)</f>
        <v>0.47337278106508873</v>
      </c>
      <c r="D145" s="21">
        <f>D143</f>
        <v>1220</v>
      </c>
      <c r="E145" s="5">
        <f>SUM(G145:AE145)*10</f>
        <v>120</v>
      </c>
      <c r="H145" s="7">
        <v>2</v>
      </c>
      <c r="M145" s="7">
        <v>2</v>
      </c>
      <c r="O145" s="7">
        <v>1</v>
      </c>
      <c r="P145" s="7">
        <v>3</v>
      </c>
      <c r="Q145" s="7">
        <v>2</v>
      </c>
      <c r="R145" s="7">
        <v>1</v>
      </c>
      <c r="T145" s="8">
        <v>1</v>
      </c>
    </row>
    <row r="146" spans="1:18" ht="15">
      <c r="A146" s="1" t="s">
        <v>143</v>
      </c>
      <c r="B146" s="29">
        <f>E146/D146</f>
        <v>0.19672131147540983</v>
      </c>
      <c r="C146" s="19">
        <f>B146*100/(100-B3)</f>
        <v>0.9467455621301775</v>
      </c>
      <c r="D146" s="21">
        <f>D145</f>
        <v>1220</v>
      </c>
      <c r="E146" s="5">
        <f>SUM(G146:AE146)*10</f>
        <v>240</v>
      </c>
      <c r="H146" s="7">
        <v>1</v>
      </c>
      <c r="I146" s="7">
        <v>2</v>
      </c>
      <c r="L146" s="7">
        <v>9</v>
      </c>
      <c r="M146" s="7">
        <v>2</v>
      </c>
      <c r="N146" s="7">
        <v>3</v>
      </c>
      <c r="O146" s="7">
        <v>1</v>
      </c>
      <c r="Q146" s="7">
        <v>1</v>
      </c>
      <c r="R146" s="7">
        <v>5</v>
      </c>
    </row>
    <row r="147" spans="1:17" ht="15">
      <c r="A147" s="1" t="s">
        <v>144</v>
      </c>
      <c r="B147" s="29">
        <f>E147/D147</f>
        <v>0.01639344262295082</v>
      </c>
      <c r="C147" s="19">
        <f>B147*100/(100-B3)</f>
        <v>0.07889546351084813</v>
      </c>
      <c r="D147" s="21">
        <f>D146</f>
        <v>1220</v>
      </c>
      <c r="E147" s="5">
        <f>SUM(G147:AE147)*10</f>
        <v>20</v>
      </c>
      <c r="Q147" s="7">
        <v>2</v>
      </c>
    </row>
    <row r="148" spans="1:20" ht="15">
      <c r="A148" s="1" t="s">
        <v>145</v>
      </c>
      <c r="B148" s="29">
        <f>E148/D148</f>
        <v>0.04918032786885246</v>
      </c>
      <c r="C148" s="19">
        <f>B148*100/(100-B3)</f>
        <v>0.23668639053254437</v>
      </c>
      <c r="D148" s="21">
        <f>D146</f>
        <v>1220</v>
      </c>
      <c r="E148" s="5">
        <f>SUM(G148:AE148)*10</f>
        <v>60</v>
      </c>
      <c r="H148" s="7">
        <v>2</v>
      </c>
      <c r="P148" s="7">
        <v>2</v>
      </c>
      <c r="R148" s="7">
        <v>1</v>
      </c>
      <c r="T148" s="8">
        <v>1</v>
      </c>
    </row>
    <row r="149" spans="1:20" ht="15">
      <c r="A149" s="1" t="s">
        <v>146</v>
      </c>
      <c r="B149" s="29">
        <f>E149/D149</f>
        <v>0.23770491803278687</v>
      </c>
      <c r="C149" s="19">
        <f>B149*100/(100-B3)</f>
        <v>1.1439842209072977</v>
      </c>
      <c r="D149" s="21">
        <f>D148</f>
        <v>1220</v>
      </c>
      <c r="E149" s="5">
        <f>SUM(G149:AE149)*10</f>
        <v>290</v>
      </c>
      <c r="M149" s="7">
        <v>2</v>
      </c>
      <c r="N149" s="7">
        <v>1</v>
      </c>
      <c r="O149" s="7">
        <v>6</v>
      </c>
      <c r="P149" s="7">
        <v>1</v>
      </c>
      <c r="Q149" s="7">
        <v>2</v>
      </c>
      <c r="R149" s="35">
        <v>16</v>
      </c>
      <c r="T149" s="8">
        <v>1</v>
      </c>
    </row>
    <row r="150" spans="1:18" ht="15">
      <c r="A150" s="1" t="s">
        <v>147</v>
      </c>
      <c r="B150" s="29">
        <f>E150/D150</f>
        <v>0.2786885245901639</v>
      </c>
      <c r="C150" s="19">
        <f>B150*100/(100-B3)</f>
        <v>1.341222879684418</v>
      </c>
      <c r="D150" s="21">
        <f>D148</f>
        <v>1220</v>
      </c>
      <c r="E150" s="5">
        <f>SUM(G150:AE150)*10</f>
        <v>340</v>
      </c>
      <c r="G150" s="7">
        <v>3</v>
      </c>
      <c r="I150" s="7">
        <v>2</v>
      </c>
      <c r="K150" s="7">
        <v>1</v>
      </c>
      <c r="N150" s="7">
        <v>3</v>
      </c>
      <c r="O150" s="7">
        <v>3</v>
      </c>
      <c r="P150" s="7">
        <v>2</v>
      </c>
      <c r="Q150" s="7">
        <v>7</v>
      </c>
      <c r="R150" s="7">
        <v>13</v>
      </c>
    </row>
    <row r="151" spans="1:18" ht="15">
      <c r="A151" s="1" t="s">
        <v>148</v>
      </c>
      <c r="B151" s="29">
        <f>E151/D151</f>
        <v>0.06557377049180328</v>
      </c>
      <c r="C151" s="19">
        <f>B151*100/(100-B3)</f>
        <v>0.3155818540433925</v>
      </c>
      <c r="D151" s="21">
        <f>D149</f>
        <v>1220</v>
      </c>
      <c r="E151" s="5">
        <f>SUM(G151:AE151)*10</f>
        <v>80</v>
      </c>
      <c r="P151" s="7">
        <v>2</v>
      </c>
      <c r="R151" s="7">
        <v>6</v>
      </c>
    </row>
    <row r="152" spans="1:20" ht="15">
      <c r="A152" s="1" t="s">
        <v>149</v>
      </c>
      <c r="B152" s="29">
        <f>E152/D152</f>
        <v>0.20491803278688525</v>
      </c>
      <c r="C152" s="19">
        <f>B152*100/(100-B3)</f>
        <v>0.9861932938856015</v>
      </c>
      <c r="D152" s="21">
        <f>D150</f>
        <v>1220</v>
      </c>
      <c r="E152" s="5">
        <f>SUM(G152:AE152)*10</f>
        <v>250</v>
      </c>
      <c r="I152" s="7">
        <v>15</v>
      </c>
      <c r="O152" s="7">
        <v>1</v>
      </c>
      <c r="Q152" s="7">
        <v>1</v>
      </c>
      <c r="R152" s="7">
        <v>6</v>
      </c>
      <c r="T152" s="8">
        <v>2</v>
      </c>
    </row>
    <row r="153" spans="1:18" ht="15">
      <c r="A153" s="1" t="s">
        <v>150</v>
      </c>
      <c r="B153" s="29">
        <f>E153/D153</f>
        <v>0.09836065573770492</v>
      </c>
      <c r="C153" s="19">
        <f>B153*100/(100-B3)</f>
        <v>0.47337278106508873</v>
      </c>
      <c r="D153" s="21">
        <f>D152</f>
        <v>1220</v>
      </c>
      <c r="E153" s="5">
        <f>SUM(G153:AE153)*10</f>
        <v>120</v>
      </c>
      <c r="G153" s="7">
        <v>1</v>
      </c>
      <c r="H153" s="7">
        <v>1</v>
      </c>
      <c r="O153" s="7">
        <v>9</v>
      </c>
      <c r="R153" s="7">
        <v>1</v>
      </c>
    </row>
    <row r="154" spans="1:17" ht="15">
      <c r="A154" s="1" t="s">
        <v>151</v>
      </c>
      <c r="B154" s="29">
        <f>E154/D154</f>
        <v>0.00819672131147541</v>
      </c>
      <c r="C154" s="19">
        <f>B154*100/(100-B3)</f>
        <v>0.03944773175542406</v>
      </c>
      <c r="D154" s="21">
        <f>D153</f>
        <v>1220</v>
      </c>
      <c r="E154" s="5">
        <f>SUM(G154:AE154)*10</f>
        <v>10</v>
      </c>
      <c r="Q154" s="7">
        <v>1</v>
      </c>
    </row>
    <row r="155" spans="1:18" ht="15">
      <c r="A155" s="1" t="s">
        <v>152</v>
      </c>
      <c r="B155" s="29">
        <f>E155/D155</f>
        <v>0.14754098360655737</v>
      </c>
      <c r="C155" s="19">
        <f>B155*100/(100-B3)</f>
        <v>0.7100591715976331</v>
      </c>
      <c r="D155" s="21">
        <f>D154</f>
        <v>1220</v>
      </c>
      <c r="E155" s="5">
        <f>SUM(G155:AE155)*10</f>
        <v>180</v>
      </c>
      <c r="I155" s="7">
        <v>4</v>
      </c>
      <c r="J155" s="7">
        <v>1</v>
      </c>
      <c r="L155" s="7">
        <v>2</v>
      </c>
      <c r="N155" s="7">
        <v>2</v>
      </c>
      <c r="P155" s="7">
        <v>1</v>
      </c>
      <c r="Q155" s="7">
        <v>5</v>
      </c>
      <c r="R155" s="7">
        <v>3</v>
      </c>
    </row>
    <row r="156" spans="1:19" ht="15">
      <c r="A156" s="1" t="s">
        <v>153</v>
      </c>
      <c r="B156" s="29">
        <f>E156/D156</f>
        <v>0.03278688524590164</v>
      </c>
      <c r="C156" s="19">
        <f>B156*100/(100-B4)</f>
        <v>0.16467682173734047</v>
      </c>
      <c r="D156" s="21">
        <f>D155</f>
        <v>1220</v>
      </c>
      <c r="E156" s="5">
        <f>SUM(G156:AE156)*10</f>
        <v>40</v>
      </c>
      <c r="L156" s="7">
        <v>1</v>
      </c>
      <c r="O156" s="7">
        <v>2</v>
      </c>
      <c r="S156" s="7">
        <v>1</v>
      </c>
    </row>
    <row r="157" spans="1:18" ht="15">
      <c r="A157" s="1" t="s">
        <v>154</v>
      </c>
      <c r="B157" s="29">
        <f>E157/D157</f>
        <v>0.2786885245901639</v>
      </c>
      <c r="C157" s="19">
        <f>B157*100/(100-B3)</f>
        <v>1.341222879684418</v>
      </c>
      <c r="D157" s="21">
        <f>D155</f>
        <v>1220</v>
      </c>
      <c r="E157" s="5">
        <f>SUM(G157:AE157)*10</f>
        <v>340</v>
      </c>
      <c r="H157" s="7">
        <v>1</v>
      </c>
      <c r="J157" s="7">
        <v>2</v>
      </c>
      <c r="L157" s="7">
        <v>1</v>
      </c>
      <c r="M157" s="7">
        <v>3</v>
      </c>
      <c r="N157" s="7">
        <v>2</v>
      </c>
      <c r="O157" s="7">
        <v>10</v>
      </c>
      <c r="P157" s="7">
        <v>11</v>
      </c>
      <c r="Q157" s="7">
        <v>2</v>
      </c>
      <c r="R157" s="7">
        <v>2</v>
      </c>
    </row>
    <row r="158" spans="1:18" ht="15">
      <c r="A158" s="1" t="s">
        <v>155</v>
      </c>
      <c r="B158" s="29">
        <f>E158/D158</f>
        <v>0.09016393442622951</v>
      </c>
      <c r="C158" s="19">
        <f>B158*100/(100-B3)</f>
        <v>0.43392504930966463</v>
      </c>
      <c r="D158" s="21">
        <f>D157</f>
        <v>1220</v>
      </c>
      <c r="E158" s="5">
        <f>SUM(G158:AE158)*10</f>
        <v>110</v>
      </c>
      <c r="J158" s="7">
        <v>7</v>
      </c>
      <c r="L158" s="7">
        <v>1</v>
      </c>
      <c r="O158" s="7">
        <v>1</v>
      </c>
      <c r="R158" s="7">
        <v>2</v>
      </c>
    </row>
    <row r="159" spans="1:18" ht="15">
      <c r="A159" s="1" t="s">
        <v>156</v>
      </c>
      <c r="B159" s="29">
        <f>E159/D159</f>
        <v>0.08196721311475409</v>
      </c>
      <c r="C159" s="19">
        <f>B159*100/(100-B3)</f>
        <v>0.39447731755424054</v>
      </c>
      <c r="D159" s="21">
        <f>D158</f>
        <v>1220</v>
      </c>
      <c r="E159" s="5">
        <f>SUM(G159:AE159)*10</f>
        <v>100</v>
      </c>
      <c r="N159" s="7">
        <v>4</v>
      </c>
      <c r="P159" s="7">
        <v>4</v>
      </c>
      <c r="Q159" s="7">
        <v>1</v>
      </c>
      <c r="R159" s="7">
        <v>1</v>
      </c>
    </row>
    <row r="160" spans="1:19" ht="15">
      <c r="A160" s="1" t="s">
        <v>157</v>
      </c>
      <c r="B160" s="29">
        <f>E160/D160</f>
        <v>0.09016393442622951</v>
      </c>
      <c r="C160" s="19">
        <f>B160*100/(100-B3)</f>
        <v>0.43392504930966463</v>
      </c>
      <c r="D160" s="21">
        <f>D159</f>
        <v>1220</v>
      </c>
      <c r="E160" s="5">
        <f>SUM(G160:AE160)*10</f>
        <v>110</v>
      </c>
      <c r="J160" s="7">
        <v>1</v>
      </c>
      <c r="L160" s="7">
        <v>1</v>
      </c>
      <c r="O160" s="7">
        <v>2</v>
      </c>
      <c r="P160" s="7">
        <v>4</v>
      </c>
      <c r="Q160" s="7">
        <v>2</v>
      </c>
      <c r="S160" s="7">
        <v>1</v>
      </c>
    </row>
    <row r="161" spans="1:17" ht="15">
      <c r="A161" s="1" t="s">
        <v>158</v>
      </c>
      <c r="B161" s="29">
        <f>E161/D161</f>
        <v>0.02459016393442623</v>
      </c>
      <c r="C161" s="19">
        <f>B161*100/(100-B3)</f>
        <v>0.11834319526627218</v>
      </c>
      <c r="D161" s="21">
        <f>D160</f>
        <v>1220</v>
      </c>
      <c r="E161" s="5">
        <f>SUM(G161:AE161)*10</f>
        <v>30</v>
      </c>
      <c r="Q161" s="7">
        <v>3</v>
      </c>
    </row>
    <row r="162" spans="1:19" ht="15">
      <c r="A162" s="1" t="s">
        <v>159</v>
      </c>
      <c r="B162" s="29">
        <f>E162/D162</f>
        <v>0.13114754098360656</v>
      </c>
      <c r="C162" s="19">
        <f>B162*100/(100-B3)</f>
        <v>0.631163708086785</v>
      </c>
      <c r="D162" s="21">
        <f>D160</f>
        <v>1220</v>
      </c>
      <c r="E162" s="5">
        <f>SUM(G162:AE162)*10</f>
        <v>160</v>
      </c>
      <c r="G162" s="7">
        <v>1</v>
      </c>
      <c r="J162" s="7">
        <v>1</v>
      </c>
      <c r="N162" s="7">
        <v>3</v>
      </c>
      <c r="O162" s="7">
        <v>1</v>
      </c>
      <c r="P162" s="7">
        <v>1</v>
      </c>
      <c r="Q162" s="7">
        <v>3</v>
      </c>
      <c r="R162" s="7">
        <v>5</v>
      </c>
      <c r="S162" s="7">
        <v>1</v>
      </c>
    </row>
    <row r="163" spans="1:18" ht="15">
      <c r="A163" s="1" t="s">
        <v>160</v>
      </c>
      <c r="B163" s="29">
        <f>E163/D163</f>
        <v>0.12295081967213115</v>
      </c>
      <c r="C163" s="19">
        <f>B163*100/(100-B3)</f>
        <v>0.5917159763313609</v>
      </c>
      <c r="D163" s="21">
        <f>D162</f>
        <v>1220</v>
      </c>
      <c r="E163" s="5">
        <f>SUM(G163:AE163)*10</f>
        <v>150</v>
      </c>
      <c r="N163" s="7">
        <v>2</v>
      </c>
      <c r="O163" s="7">
        <v>2</v>
      </c>
      <c r="P163" s="7">
        <v>3</v>
      </c>
      <c r="Q163" s="7">
        <v>3</v>
      </c>
      <c r="R163" s="7">
        <v>5</v>
      </c>
    </row>
    <row r="164" spans="1:9" ht="15">
      <c r="A164" s="1" t="s">
        <v>161</v>
      </c>
      <c r="B164" s="29">
        <f>E164/D164</f>
        <v>0.00819672131147541</v>
      </c>
      <c r="C164" s="19">
        <f>B164*100/(100-B3)</f>
        <v>0.03944773175542406</v>
      </c>
      <c r="D164" s="21">
        <f>D163</f>
        <v>1220</v>
      </c>
      <c r="E164" s="5">
        <f>SUM(G164:AE164)*10</f>
        <v>10</v>
      </c>
      <c r="I164" s="7">
        <v>1</v>
      </c>
    </row>
    <row r="165" spans="1:18" ht="15">
      <c r="A165" s="1" t="s">
        <v>162</v>
      </c>
      <c r="B165" s="29">
        <f>E165/D165</f>
        <v>0.03278688524590164</v>
      </c>
      <c r="C165" s="19">
        <f>B165*100/(100-B3)</f>
        <v>0.15779092702169625</v>
      </c>
      <c r="D165" s="21">
        <f>D164</f>
        <v>1220</v>
      </c>
      <c r="E165" s="5">
        <f>SUM(G165:AE165)*10</f>
        <v>40</v>
      </c>
      <c r="L165" s="7">
        <v>1</v>
      </c>
      <c r="Q165" s="7">
        <v>1</v>
      </c>
      <c r="R165" s="7">
        <v>2</v>
      </c>
    </row>
    <row r="166" spans="2:4" ht="15">
      <c r="B166" s="29"/>
      <c r="C166" s="19"/>
      <c r="D166" s="21"/>
    </row>
    <row r="167" spans="1:18" ht="15">
      <c r="A167" s="1" t="s">
        <v>163</v>
      </c>
      <c r="B167" s="29">
        <f>E167/D167</f>
        <v>1.7049180327868851</v>
      </c>
      <c r="C167" s="19">
        <f>B167*100/(100-B3)</f>
        <v>8.205128205128204</v>
      </c>
      <c r="D167" s="21">
        <f>D44</f>
        <v>1220</v>
      </c>
      <c r="E167" s="5">
        <f>SUM(G167:AE167)*10</f>
        <v>2080</v>
      </c>
      <c r="F167" s="6">
        <v>1400</v>
      </c>
      <c r="G167" s="7">
        <v>5</v>
      </c>
      <c r="H167" s="7">
        <v>1</v>
      </c>
      <c r="I167" s="7">
        <v>1</v>
      </c>
      <c r="L167" s="7">
        <v>1</v>
      </c>
      <c r="N167" s="7">
        <v>94</v>
      </c>
      <c r="O167" s="7">
        <v>22</v>
      </c>
      <c r="P167" s="7">
        <v>19</v>
      </c>
      <c r="Q167" s="7">
        <v>40</v>
      </c>
      <c r="R167" s="7">
        <v>25</v>
      </c>
    </row>
    <row r="168" spans="6:20" s="7" customFormat="1" ht="12.75">
      <c r="F168" s="12"/>
      <c r="T168" s="8"/>
    </row>
    <row r="827" ht="13.5">
      <c r="U827" s="7" t="s">
        <v>164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23927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 claya</dc:creator>
  <cp:keywords/>
  <dc:description/>
  <cp:lastModifiedBy>yves claya</cp:lastModifiedBy>
  <cp:lastPrinted>2009-09-09T19:18:22Z</cp:lastPrinted>
  <dcterms:created xsi:type="dcterms:W3CDTF">2009-07-08T15:47:49Z</dcterms:created>
  <dcterms:modified xsi:type="dcterms:W3CDTF">2011-07-22T13:12:34Z</dcterms:modified>
  <cp:category/>
  <cp:version/>
  <cp:contentType/>
  <cp:contentStatus/>
  <cp:revision>1958</cp:revision>
</cp:coreProperties>
</file>