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Configuration" sheetId="1" r:id="rId1"/>
    <sheet name="Liste élèves" sheetId="2" r:id="rId2"/>
    <sheet name="notations" sheetId="3" r:id="rId3"/>
    <sheet name="Suivis" sheetId="5" r:id="rId4"/>
    <sheet name="Fiche élève" sheetId="4" r:id="rId5"/>
    <sheet name="Bilan classe" sheetId="7" r:id="rId6"/>
  </sheets>
  <externalReferences>
    <externalReference r:id="rId7"/>
  </externalReferences>
  <definedNames>
    <definedName name="_xlnm._FilterDatabase" localSheetId="4" hidden="1">'Fiche élève'!$A$7:$I$501</definedName>
    <definedName name="_xlnm._FilterDatabase" localSheetId="1" hidden="1">'Liste élèves'!$A$8:$F$8</definedName>
    <definedName name="_xlnm._FilterDatabase" localSheetId="3" hidden="1">Suivis!$A$6:$U$6</definedName>
    <definedName name="compétences">notations!$D$3:$KG$3</definedName>
    <definedName name="compsoclecommun">Configuration!$L$29:$L$33</definedName>
    <definedName name="Listecompétences">[1]Evaluations!$G$8:$G$350</definedName>
    <definedName name="Listedomainelsu">'Fiche élève'!$N$8:$N$27</definedName>
    <definedName name="Listeeleves">'Liste élèves'!$L$9:$L$250</definedName>
    <definedName name="matieresLSU">Configuration!$L$2:$L$21</definedName>
    <definedName name="MatièresLSU" comment="Matières LSU">[1]Configuration!$L$2:$L$21</definedName>
    <definedName name="noteseleve">notations!$D$9:$SJ$250</definedName>
  </definedNames>
  <calcPr calcId="145621" concurrentCalc="0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9" i="2"/>
  <c r="I3" i="2"/>
  <c r="I2" i="2"/>
  <c r="D2" i="4"/>
  <c r="A7" i="5"/>
  <c r="B7" i="5"/>
  <c r="A8" i="5"/>
  <c r="B8" i="5"/>
  <c r="A9" i="5"/>
  <c r="B9" i="5"/>
  <c r="E3" i="4"/>
  <c r="D8" i="4"/>
  <c r="D9" i="4"/>
  <c r="D10" i="4"/>
  <c r="D11" i="4"/>
  <c r="E8" i="4"/>
  <c r="B9" i="3"/>
  <c r="B10" i="3"/>
  <c r="B11" i="3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F442" i="4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8" i="4"/>
  <c r="F498" i="4"/>
  <c r="E499" i="4"/>
  <c r="F499" i="4"/>
  <c r="E500" i="4"/>
  <c r="F500" i="4"/>
  <c r="E501" i="4"/>
  <c r="F50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H10" i="4"/>
  <c r="P22" i="4"/>
  <c r="Q22" i="4"/>
  <c r="O23" i="4"/>
  <c r="Q23" i="4"/>
  <c r="O24" i="4"/>
  <c r="Q24" i="4"/>
  <c r="O25" i="4"/>
  <c r="Q25" i="4"/>
  <c r="O26" i="4"/>
  <c r="Q26" i="4"/>
  <c r="O27" i="4"/>
  <c r="Q27" i="4"/>
  <c r="O8" i="4"/>
  <c r="Q8" i="4"/>
  <c r="O9" i="4"/>
  <c r="Q9" i="4"/>
  <c r="O10" i="4"/>
  <c r="Q10" i="4"/>
  <c r="O11" i="4"/>
  <c r="H9" i="4"/>
  <c r="P11" i="4"/>
  <c r="Q11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C8" i="5"/>
  <c r="D8" i="5"/>
  <c r="E8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4" i="2"/>
  <c r="A12" i="5"/>
  <c r="B12" i="5"/>
  <c r="C12" i="5"/>
  <c r="D12" i="5"/>
  <c r="E12" i="5"/>
  <c r="A15" i="2"/>
  <c r="A13" i="5"/>
  <c r="B13" i="5"/>
  <c r="C13" i="5"/>
  <c r="D13" i="5"/>
  <c r="E13" i="5"/>
  <c r="A16" i="2"/>
  <c r="A14" i="5"/>
  <c r="B14" i="5"/>
  <c r="C14" i="5"/>
  <c r="D14" i="5"/>
  <c r="E14" i="5"/>
  <c r="A17" i="2"/>
  <c r="A15" i="5"/>
  <c r="B15" i="5"/>
  <c r="C15" i="5"/>
  <c r="D15" i="5"/>
  <c r="E15" i="5"/>
  <c r="A18" i="2"/>
  <c r="A16" i="5"/>
  <c r="B16" i="5"/>
  <c r="C16" i="5"/>
  <c r="D16" i="5"/>
  <c r="E16" i="5"/>
  <c r="A19" i="2"/>
  <c r="A17" i="5"/>
  <c r="B17" i="5"/>
  <c r="C17" i="5"/>
  <c r="D17" i="5"/>
  <c r="E17" i="5"/>
  <c r="A20" i="2"/>
  <c r="A18" i="5"/>
  <c r="B18" i="5"/>
  <c r="C18" i="5"/>
  <c r="D18" i="5"/>
  <c r="E18" i="5"/>
  <c r="A21" i="2"/>
  <c r="A19" i="5"/>
  <c r="B19" i="5"/>
  <c r="C19" i="5"/>
  <c r="D19" i="5"/>
  <c r="E19" i="5"/>
  <c r="A22" i="2"/>
  <c r="A20" i="5"/>
  <c r="B20" i="5"/>
  <c r="C20" i="5"/>
  <c r="D20" i="5"/>
  <c r="E20" i="5"/>
  <c r="A23" i="2"/>
  <c r="A21" i="5"/>
  <c r="B21" i="5"/>
  <c r="C21" i="5"/>
  <c r="D21" i="5"/>
  <c r="E21" i="5"/>
  <c r="A24" i="2"/>
  <c r="A22" i="5"/>
  <c r="B22" i="5"/>
  <c r="C22" i="5"/>
  <c r="D22" i="5"/>
  <c r="E22" i="5"/>
  <c r="A25" i="2"/>
  <c r="A23" i="5"/>
  <c r="B23" i="5"/>
  <c r="C23" i="5"/>
  <c r="D23" i="5"/>
  <c r="E23" i="5"/>
  <c r="A26" i="2"/>
  <c r="A24" i="5"/>
  <c r="B24" i="5"/>
  <c r="C24" i="5"/>
  <c r="D24" i="5"/>
  <c r="E24" i="5"/>
  <c r="A27" i="2"/>
  <c r="A25" i="5"/>
  <c r="B25" i="5"/>
  <c r="C25" i="5"/>
  <c r="D25" i="5"/>
  <c r="E25" i="5"/>
  <c r="A28" i="2"/>
  <c r="A26" i="5"/>
  <c r="B26" i="5"/>
  <c r="C26" i="5"/>
  <c r="D26" i="5"/>
  <c r="E26" i="5"/>
  <c r="A29" i="2"/>
  <c r="A27" i="5"/>
  <c r="B27" i="5"/>
  <c r="C27" i="5"/>
  <c r="D27" i="5"/>
  <c r="E27" i="5"/>
  <c r="A30" i="2"/>
  <c r="A28" i="5"/>
  <c r="B28" i="5"/>
  <c r="C28" i="5"/>
  <c r="D28" i="5"/>
  <c r="E28" i="5"/>
  <c r="A31" i="2"/>
  <c r="A29" i="5"/>
  <c r="B29" i="5"/>
  <c r="C29" i="5"/>
  <c r="D29" i="5"/>
  <c r="E29" i="5"/>
  <c r="A32" i="2"/>
  <c r="A30" i="5"/>
  <c r="B30" i="5"/>
  <c r="C30" i="5"/>
  <c r="D30" i="5"/>
  <c r="E30" i="5"/>
  <c r="A33" i="2"/>
  <c r="A31" i="5"/>
  <c r="B31" i="5"/>
  <c r="C31" i="5"/>
  <c r="D31" i="5"/>
  <c r="E31" i="5"/>
  <c r="A34" i="2"/>
  <c r="A32" i="5"/>
  <c r="B32" i="5"/>
  <c r="C32" i="5"/>
  <c r="D32" i="5"/>
  <c r="E32" i="5"/>
  <c r="A35" i="2"/>
  <c r="A33" i="5"/>
  <c r="B33" i="5"/>
  <c r="C33" i="5"/>
  <c r="D33" i="5"/>
  <c r="E33" i="5"/>
  <c r="A36" i="2"/>
  <c r="A34" i="5"/>
  <c r="B34" i="5"/>
  <c r="C34" i="5"/>
  <c r="D34" i="5"/>
  <c r="E34" i="5"/>
  <c r="A37" i="2"/>
  <c r="A35" i="5"/>
  <c r="B35" i="5"/>
  <c r="C35" i="5"/>
  <c r="D35" i="5"/>
  <c r="E35" i="5"/>
  <c r="A38" i="2"/>
  <c r="A36" i="5"/>
  <c r="B36" i="5"/>
  <c r="C36" i="5"/>
  <c r="D36" i="5"/>
  <c r="E36" i="5"/>
  <c r="A39" i="2"/>
  <c r="A37" i="5"/>
  <c r="B37" i="5"/>
  <c r="C37" i="5"/>
  <c r="D37" i="5"/>
  <c r="E37" i="5"/>
  <c r="A40" i="2"/>
  <c r="A38" i="5"/>
  <c r="B38" i="5"/>
  <c r="C38" i="5"/>
  <c r="D38" i="5"/>
  <c r="E38" i="5"/>
  <c r="A41" i="2"/>
  <c r="A39" i="5"/>
  <c r="B39" i="5"/>
  <c r="C39" i="5"/>
  <c r="D39" i="5"/>
  <c r="E39" i="5"/>
  <c r="A42" i="2"/>
  <c r="A40" i="5"/>
  <c r="B40" i="5"/>
  <c r="C40" i="5"/>
  <c r="D40" i="5"/>
  <c r="E40" i="5"/>
  <c r="A43" i="2"/>
  <c r="A41" i="5"/>
  <c r="B41" i="5"/>
  <c r="C41" i="5"/>
  <c r="D41" i="5"/>
  <c r="E41" i="5"/>
  <c r="A44" i="2"/>
  <c r="A42" i="5"/>
  <c r="B42" i="5"/>
  <c r="C42" i="5"/>
  <c r="D42" i="5"/>
  <c r="E42" i="5"/>
  <c r="A45" i="2"/>
  <c r="A43" i="5"/>
  <c r="B43" i="5"/>
  <c r="C43" i="5"/>
  <c r="D43" i="5"/>
  <c r="E43" i="5"/>
  <c r="A46" i="2"/>
  <c r="A44" i="5"/>
  <c r="B44" i="5"/>
  <c r="C44" i="5"/>
  <c r="D44" i="5"/>
  <c r="E44" i="5"/>
  <c r="A47" i="2"/>
  <c r="A45" i="5"/>
  <c r="B45" i="5"/>
  <c r="C45" i="5"/>
  <c r="D45" i="5"/>
  <c r="E45" i="5"/>
  <c r="A48" i="2"/>
  <c r="A46" i="5"/>
  <c r="B46" i="5"/>
  <c r="C46" i="5"/>
  <c r="D46" i="5"/>
  <c r="E46" i="5"/>
  <c r="A49" i="2"/>
  <c r="A47" i="5"/>
  <c r="B47" i="5"/>
  <c r="C47" i="5"/>
  <c r="D47" i="5"/>
  <c r="E47" i="5"/>
  <c r="A50" i="2"/>
  <c r="A48" i="5"/>
  <c r="B48" i="5"/>
  <c r="C48" i="5"/>
  <c r="D48" i="5"/>
  <c r="E48" i="5"/>
  <c r="A51" i="2"/>
  <c r="A49" i="5"/>
  <c r="B49" i="5"/>
  <c r="C49" i="5"/>
  <c r="D49" i="5"/>
  <c r="E49" i="5"/>
  <c r="A52" i="2"/>
  <c r="A50" i="5"/>
  <c r="B50" i="5"/>
  <c r="C50" i="5"/>
  <c r="D50" i="5"/>
  <c r="E50" i="5"/>
  <c r="A53" i="2"/>
  <c r="A51" i="5"/>
  <c r="B51" i="5"/>
  <c r="C51" i="5"/>
  <c r="D51" i="5"/>
  <c r="E51" i="5"/>
  <c r="A54" i="2"/>
  <c r="A52" i="5"/>
  <c r="B52" i="5"/>
  <c r="C52" i="5"/>
  <c r="D52" i="5"/>
  <c r="E52" i="5"/>
  <c r="A55" i="2"/>
  <c r="A53" i="5"/>
  <c r="B53" i="5"/>
  <c r="C53" i="5"/>
  <c r="D53" i="5"/>
  <c r="E53" i="5"/>
  <c r="A56" i="2"/>
  <c r="A54" i="5"/>
  <c r="B54" i="5"/>
  <c r="C54" i="5"/>
  <c r="D54" i="5"/>
  <c r="E54" i="5"/>
  <c r="A57" i="2"/>
  <c r="A55" i="5"/>
  <c r="B55" i="5"/>
  <c r="C55" i="5"/>
  <c r="D55" i="5"/>
  <c r="E55" i="5"/>
  <c r="A58" i="2"/>
  <c r="A56" i="5"/>
  <c r="B56" i="5"/>
  <c r="C56" i="5"/>
  <c r="D56" i="5"/>
  <c r="E56" i="5"/>
  <c r="A59" i="2"/>
  <c r="A57" i="5"/>
  <c r="B57" i="5"/>
  <c r="C57" i="5"/>
  <c r="D57" i="5"/>
  <c r="E57" i="5"/>
  <c r="A60" i="2"/>
  <c r="A58" i="5"/>
  <c r="B58" i="5"/>
  <c r="C58" i="5"/>
  <c r="D58" i="5"/>
  <c r="E58" i="5"/>
  <c r="A61" i="2"/>
  <c r="A59" i="5"/>
  <c r="B59" i="5"/>
  <c r="C59" i="5"/>
  <c r="D59" i="5"/>
  <c r="E59" i="5"/>
  <c r="A62" i="2"/>
  <c r="A60" i="5"/>
  <c r="B60" i="5"/>
  <c r="C60" i="5"/>
  <c r="D60" i="5"/>
  <c r="E60" i="5"/>
  <c r="A63" i="2"/>
  <c r="A61" i="5"/>
  <c r="B61" i="5"/>
  <c r="C61" i="5"/>
  <c r="D61" i="5"/>
  <c r="E61" i="5"/>
  <c r="A64" i="2"/>
  <c r="A62" i="5"/>
  <c r="B62" i="5"/>
  <c r="C62" i="5"/>
  <c r="D62" i="5"/>
  <c r="E62" i="5"/>
  <c r="A65" i="2"/>
  <c r="A63" i="5"/>
  <c r="B63" i="5"/>
  <c r="C63" i="5"/>
  <c r="D63" i="5"/>
  <c r="E63" i="5"/>
  <c r="A66" i="2"/>
  <c r="A64" i="5"/>
  <c r="B64" i="5"/>
  <c r="C64" i="5"/>
  <c r="D64" i="5"/>
  <c r="E64" i="5"/>
  <c r="A67" i="2"/>
  <c r="A65" i="5"/>
  <c r="B65" i="5"/>
  <c r="C65" i="5"/>
  <c r="D65" i="5"/>
  <c r="E65" i="5"/>
  <c r="A68" i="2"/>
  <c r="A66" i="5"/>
  <c r="B66" i="5"/>
  <c r="C66" i="5"/>
  <c r="D66" i="5"/>
  <c r="E66" i="5"/>
  <c r="A69" i="2"/>
  <c r="A67" i="5"/>
  <c r="B67" i="5"/>
  <c r="C67" i="5"/>
  <c r="D67" i="5"/>
  <c r="E67" i="5"/>
  <c r="A70" i="2"/>
  <c r="A68" i="5"/>
  <c r="B68" i="5"/>
  <c r="C68" i="5"/>
  <c r="D68" i="5"/>
  <c r="E68" i="5"/>
  <c r="A71" i="2"/>
  <c r="A69" i="5"/>
  <c r="B69" i="5"/>
  <c r="C69" i="5"/>
  <c r="D69" i="5"/>
  <c r="E69" i="5"/>
  <c r="A72" i="2"/>
  <c r="A70" i="5"/>
  <c r="B70" i="5"/>
  <c r="C70" i="5"/>
  <c r="D70" i="5"/>
  <c r="E70" i="5"/>
  <c r="A73" i="2"/>
  <c r="A71" i="5"/>
  <c r="B71" i="5"/>
  <c r="C71" i="5"/>
  <c r="D71" i="5"/>
  <c r="E71" i="5"/>
  <c r="A74" i="2"/>
  <c r="A72" i="5"/>
  <c r="B72" i="5"/>
  <c r="C72" i="5"/>
  <c r="D72" i="5"/>
  <c r="E72" i="5"/>
  <c r="A75" i="2"/>
  <c r="A73" i="5"/>
  <c r="B73" i="5"/>
  <c r="C73" i="5"/>
  <c r="D73" i="5"/>
  <c r="E73" i="5"/>
  <c r="A76" i="2"/>
  <c r="A74" i="5"/>
  <c r="B74" i="5"/>
  <c r="C74" i="5"/>
  <c r="D74" i="5"/>
  <c r="E74" i="5"/>
  <c r="A77" i="2"/>
  <c r="A75" i="5"/>
  <c r="B75" i="5"/>
  <c r="C75" i="5"/>
  <c r="D75" i="5"/>
  <c r="E75" i="5"/>
  <c r="A78" i="2"/>
  <c r="A76" i="5"/>
  <c r="B76" i="5"/>
  <c r="C76" i="5"/>
  <c r="D76" i="5"/>
  <c r="E76" i="5"/>
  <c r="A79" i="2"/>
  <c r="A77" i="5"/>
  <c r="B77" i="5"/>
  <c r="C77" i="5"/>
  <c r="D77" i="5"/>
  <c r="E77" i="5"/>
  <c r="A80" i="2"/>
  <c r="A78" i="5"/>
  <c r="B78" i="5"/>
  <c r="C78" i="5"/>
  <c r="D78" i="5"/>
  <c r="E78" i="5"/>
  <c r="A81" i="2"/>
  <c r="A79" i="5"/>
  <c r="B79" i="5"/>
  <c r="C79" i="5"/>
  <c r="D79" i="5"/>
  <c r="E79" i="5"/>
  <c r="A82" i="2"/>
  <c r="A80" i="5"/>
  <c r="B80" i="5"/>
  <c r="C80" i="5"/>
  <c r="D80" i="5"/>
  <c r="E80" i="5"/>
  <c r="A83" i="2"/>
  <c r="A81" i="5"/>
  <c r="B81" i="5"/>
  <c r="C81" i="5"/>
  <c r="D81" i="5"/>
  <c r="E81" i="5"/>
  <c r="A84" i="2"/>
  <c r="A82" i="5"/>
  <c r="B82" i="5"/>
  <c r="C82" i="5"/>
  <c r="D82" i="5"/>
  <c r="E82" i="5"/>
  <c r="A85" i="2"/>
  <c r="A83" i="5"/>
  <c r="B83" i="5"/>
  <c r="C83" i="5"/>
  <c r="D83" i="5"/>
  <c r="E83" i="5"/>
  <c r="A86" i="2"/>
  <c r="A84" i="5"/>
  <c r="B84" i="5"/>
  <c r="C84" i="5"/>
  <c r="D84" i="5"/>
  <c r="E84" i="5"/>
  <c r="A87" i="2"/>
  <c r="A85" i="5"/>
  <c r="B85" i="5"/>
  <c r="C85" i="5"/>
  <c r="D85" i="5"/>
  <c r="E85" i="5"/>
  <c r="A88" i="2"/>
  <c r="A86" i="5"/>
  <c r="B86" i="5"/>
  <c r="C86" i="5"/>
  <c r="D86" i="5"/>
  <c r="E86" i="5"/>
  <c r="A89" i="2"/>
  <c r="A87" i="5"/>
  <c r="B87" i="5"/>
  <c r="C87" i="5"/>
  <c r="D87" i="5"/>
  <c r="E87" i="5"/>
  <c r="A90" i="2"/>
  <c r="A88" i="5"/>
  <c r="B88" i="5"/>
  <c r="C88" i="5"/>
  <c r="D88" i="5"/>
  <c r="E88" i="5"/>
  <c r="A91" i="2"/>
  <c r="A89" i="5"/>
  <c r="B89" i="5"/>
  <c r="C89" i="5"/>
  <c r="D89" i="5"/>
  <c r="E89" i="5"/>
  <c r="A92" i="2"/>
  <c r="A90" i="5"/>
  <c r="B90" i="5"/>
  <c r="C90" i="5"/>
  <c r="D90" i="5"/>
  <c r="E90" i="5"/>
  <c r="A93" i="2"/>
  <c r="A91" i="5"/>
  <c r="B91" i="5"/>
  <c r="C91" i="5"/>
  <c r="D91" i="5"/>
  <c r="E91" i="5"/>
  <c r="A94" i="2"/>
  <c r="A92" i="5"/>
  <c r="B92" i="5"/>
  <c r="C92" i="5"/>
  <c r="D92" i="5"/>
  <c r="E92" i="5"/>
  <c r="A95" i="2"/>
  <c r="A93" i="5"/>
  <c r="B93" i="5"/>
  <c r="C93" i="5"/>
  <c r="D93" i="5"/>
  <c r="E93" i="5"/>
  <c r="A96" i="2"/>
  <c r="A94" i="5"/>
  <c r="B94" i="5"/>
  <c r="C94" i="5"/>
  <c r="D94" i="5"/>
  <c r="E94" i="5"/>
  <c r="A97" i="2"/>
  <c r="A95" i="5"/>
  <c r="B95" i="5"/>
  <c r="C95" i="5"/>
  <c r="D95" i="5"/>
  <c r="E95" i="5"/>
  <c r="A98" i="2"/>
  <c r="A96" i="5"/>
  <c r="B96" i="5"/>
  <c r="C96" i="5"/>
  <c r="D96" i="5"/>
  <c r="E96" i="5"/>
  <c r="A99" i="2"/>
  <c r="A97" i="5"/>
  <c r="B97" i="5"/>
  <c r="C97" i="5"/>
  <c r="D97" i="5"/>
  <c r="E97" i="5"/>
  <c r="A100" i="2"/>
  <c r="A98" i="5"/>
  <c r="B98" i="5"/>
  <c r="C98" i="5"/>
  <c r="D98" i="5"/>
  <c r="E98" i="5"/>
  <c r="A101" i="2"/>
  <c r="A99" i="5"/>
  <c r="B99" i="5"/>
  <c r="C99" i="5"/>
  <c r="D99" i="5"/>
  <c r="E99" i="5"/>
  <c r="A102" i="2"/>
  <c r="A100" i="5"/>
  <c r="B100" i="5"/>
  <c r="C100" i="5"/>
  <c r="D100" i="5"/>
  <c r="E100" i="5"/>
  <c r="A103" i="2"/>
  <c r="A101" i="5"/>
  <c r="B101" i="5"/>
  <c r="C101" i="5"/>
  <c r="D101" i="5"/>
  <c r="E101" i="5"/>
  <c r="A104" i="2"/>
  <c r="A102" i="5"/>
  <c r="B102" i="5"/>
  <c r="C102" i="5"/>
  <c r="D102" i="5"/>
  <c r="E102" i="5"/>
  <c r="A105" i="2"/>
  <c r="A103" i="5"/>
  <c r="B103" i="5"/>
  <c r="C103" i="5"/>
  <c r="D103" i="5"/>
  <c r="E103" i="5"/>
  <c r="A106" i="2"/>
  <c r="A104" i="5"/>
  <c r="B104" i="5"/>
  <c r="C104" i="5"/>
  <c r="D104" i="5"/>
  <c r="E104" i="5"/>
  <c r="A107" i="2"/>
  <c r="A105" i="5"/>
  <c r="B105" i="5"/>
  <c r="C105" i="5"/>
  <c r="D105" i="5"/>
  <c r="E105" i="5"/>
  <c r="A108" i="2"/>
  <c r="A106" i="5"/>
  <c r="B106" i="5"/>
  <c r="C106" i="5"/>
  <c r="D106" i="5"/>
  <c r="E106" i="5"/>
  <c r="A109" i="2"/>
  <c r="A107" i="5"/>
  <c r="B107" i="5"/>
  <c r="C107" i="5"/>
  <c r="D107" i="5"/>
  <c r="E107" i="5"/>
  <c r="A110" i="2"/>
  <c r="A108" i="5"/>
  <c r="B108" i="5"/>
  <c r="C108" i="5"/>
  <c r="D108" i="5"/>
  <c r="E108" i="5"/>
  <c r="A111" i="2"/>
  <c r="A109" i="5"/>
  <c r="B109" i="5"/>
  <c r="C109" i="5"/>
  <c r="D109" i="5"/>
  <c r="E109" i="5"/>
  <c r="A112" i="2"/>
  <c r="A110" i="5"/>
  <c r="B110" i="5"/>
  <c r="C110" i="5"/>
  <c r="D110" i="5"/>
  <c r="E110" i="5"/>
  <c r="A113" i="2"/>
  <c r="A111" i="5"/>
  <c r="B111" i="5"/>
  <c r="C111" i="5"/>
  <c r="D111" i="5"/>
  <c r="E111" i="5"/>
  <c r="A114" i="2"/>
  <c r="A112" i="5"/>
  <c r="B112" i="5"/>
  <c r="C112" i="5"/>
  <c r="D112" i="5"/>
  <c r="E112" i="5"/>
  <c r="A115" i="2"/>
  <c r="A113" i="5"/>
  <c r="B113" i="5"/>
  <c r="C113" i="5"/>
  <c r="D113" i="5"/>
  <c r="E113" i="5"/>
  <c r="A116" i="2"/>
  <c r="A114" i="5"/>
  <c r="B114" i="5"/>
  <c r="C114" i="5"/>
  <c r="D114" i="5"/>
  <c r="E114" i="5"/>
  <c r="A117" i="2"/>
  <c r="A115" i="5"/>
  <c r="B115" i="5"/>
  <c r="C115" i="5"/>
  <c r="D115" i="5"/>
  <c r="E115" i="5"/>
  <c r="A118" i="2"/>
  <c r="A116" i="5"/>
  <c r="B116" i="5"/>
  <c r="C116" i="5"/>
  <c r="D116" i="5"/>
  <c r="E116" i="5"/>
  <c r="A119" i="2"/>
  <c r="A117" i="5"/>
  <c r="B117" i="5"/>
  <c r="C117" i="5"/>
  <c r="D117" i="5"/>
  <c r="E117" i="5"/>
  <c r="A120" i="2"/>
  <c r="A118" i="5"/>
  <c r="B118" i="5"/>
  <c r="C118" i="5"/>
  <c r="D118" i="5"/>
  <c r="E118" i="5"/>
  <c r="A121" i="2"/>
  <c r="A119" i="5"/>
  <c r="B119" i="5"/>
  <c r="C119" i="5"/>
  <c r="D119" i="5"/>
  <c r="E119" i="5"/>
  <c r="A122" i="2"/>
  <c r="A120" i="5"/>
  <c r="B120" i="5"/>
  <c r="C120" i="5"/>
  <c r="D120" i="5"/>
  <c r="E120" i="5"/>
  <c r="A123" i="2"/>
  <c r="A121" i="5"/>
  <c r="B121" i="5"/>
  <c r="C121" i="5"/>
  <c r="D121" i="5"/>
  <c r="E121" i="5"/>
  <c r="A124" i="2"/>
  <c r="A122" i="5"/>
  <c r="B122" i="5"/>
  <c r="C122" i="5"/>
  <c r="D122" i="5"/>
  <c r="E122" i="5"/>
  <c r="A125" i="2"/>
  <c r="A123" i="5"/>
  <c r="B123" i="5"/>
  <c r="C123" i="5"/>
  <c r="D123" i="5"/>
  <c r="E123" i="5"/>
  <c r="A126" i="2"/>
  <c r="A124" i="5"/>
  <c r="B124" i="5"/>
  <c r="C124" i="5"/>
  <c r="D124" i="5"/>
  <c r="E124" i="5"/>
  <c r="A127" i="2"/>
  <c r="A125" i="5"/>
  <c r="B125" i="5"/>
  <c r="C125" i="5"/>
  <c r="D125" i="5"/>
  <c r="E125" i="5"/>
  <c r="A128" i="2"/>
  <c r="A126" i="5"/>
  <c r="B126" i="5"/>
  <c r="C126" i="5"/>
  <c r="D126" i="5"/>
  <c r="E126" i="5"/>
  <c r="A129" i="2"/>
  <c r="A127" i="5"/>
  <c r="B127" i="5"/>
  <c r="C127" i="5"/>
  <c r="D127" i="5"/>
  <c r="E127" i="5"/>
  <c r="A130" i="2"/>
  <c r="A128" i="5"/>
  <c r="B128" i="5"/>
  <c r="C128" i="5"/>
  <c r="D128" i="5"/>
  <c r="E128" i="5"/>
  <c r="A131" i="2"/>
  <c r="A129" i="5"/>
  <c r="B129" i="5"/>
  <c r="C129" i="5"/>
  <c r="D129" i="5"/>
  <c r="E129" i="5"/>
  <c r="A132" i="2"/>
  <c r="A130" i="5"/>
  <c r="B130" i="5"/>
  <c r="C130" i="5"/>
  <c r="D130" i="5"/>
  <c r="E130" i="5"/>
  <c r="A133" i="2"/>
  <c r="A131" i="5"/>
  <c r="B131" i="5"/>
  <c r="C131" i="5"/>
  <c r="D131" i="5"/>
  <c r="E131" i="5"/>
  <c r="A134" i="2"/>
  <c r="A132" i="5"/>
  <c r="B132" i="5"/>
  <c r="C132" i="5"/>
  <c r="D132" i="5"/>
  <c r="E132" i="5"/>
  <c r="A135" i="2"/>
  <c r="A133" i="5"/>
  <c r="B133" i="5"/>
  <c r="C133" i="5"/>
  <c r="D133" i="5"/>
  <c r="E133" i="5"/>
  <c r="A136" i="2"/>
  <c r="A134" i="5"/>
  <c r="B134" i="5"/>
  <c r="C134" i="5"/>
  <c r="D134" i="5"/>
  <c r="E134" i="5"/>
  <c r="A137" i="2"/>
  <c r="A135" i="5"/>
  <c r="B135" i="5"/>
  <c r="C135" i="5"/>
  <c r="D135" i="5"/>
  <c r="E135" i="5"/>
  <c r="A138" i="2"/>
  <c r="A136" i="5"/>
  <c r="B136" i="5"/>
  <c r="C136" i="5"/>
  <c r="D136" i="5"/>
  <c r="E136" i="5"/>
  <c r="A139" i="2"/>
  <c r="A137" i="5"/>
  <c r="B137" i="5"/>
  <c r="C137" i="5"/>
  <c r="D137" i="5"/>
  <c r="E137" i="5"/>
  <c r="A140" i="2"/>
  <c r="A138" i="5"/>
  <c r="B138" i="5"/>
  <c r="C138" i="5"/>
  <c r="D138" i="5"/>
  <c r="E138" i="5"/>
  <c r="A141" i="2"/>
  <c r="A139" i="5"/>
  <c r="B139" i="5"/>
  <c r="C139" i="5"/>
  <c r="D139" i="5"/>
  <c r="E139" i="5"/>
  <c r="A142" i="2"/>
  <c r="A140" i="5"/>
  <c r="B140" i="5"/>
  <c r="C140" i="5"/>
  <c r="D140" i="5"/>
  <c r="E140" i="5"/>
  <c r="A143" i="2"/>
  <c r="A141" i="5"/>
  <c r="B141" i="5"/>
  <c r="C141" i="5"/>
  <c r="D141" i="5"/>
  <c r="E141" i="5"/>
  <c r="A144" i="2"/>
  <c r="A142" i="5"/>
  <c r="B142" i="5"/>
  <c r="C142" i="5"/>
  <c r="D142" i="5"/>
  <c r="E142" i="5"/>
  <c r="A145" i="2"/>
  <c r="A143" i="5"/>
  <c r="B143" i="5"/>
  <c r="C143" i="5"/>
  <c r="D143" i="5"/>
  <c r="E143" i="5"/>
  <c r="A146" i="2"/>
  <c r="A144" i="5"/>
  <c r="B144" i="5"/>
  <c r="C144" i="5"/>
  <c r="D144" i="5"/>
  <c r="E144" i="5"/>
  <c r="A147" i="2"/>
  <c r="A145" i="5"/>
  <c r="B145" i="5"/>
  <c r="C145" i="5"/>
  <c r="D145" i="5"/>
  <c r="E145" i="5"/>
  <c r="A148" i="2"/>
  <c r="A146" i="5"/>
  <c r="B146" i="5"/>
  <c r="C146" i="5"/>
  <c r="D146" i="5"/>
  <c r="E146" i="5"/>
  <c r="A149" i="2"/>
  <c r="A147" i="5"/>
  <c r="B147" i="5"/>
  <c r="C147" i="5"/>
  <c r="D147" i="5"/>
  <c r="E147" i="5"/>
  <c r="A150" i="2"/>
  <c r="A148" i="5"/>
  <c r="B148" i="5"/>
  <c r="C148" i="5"/>
  <c r="D148" i="5"/>
  <c r="E148" i="5"/>
  <c r="A151" i="2"/>
  <c r="A149" i="5"/>
  <c r="B149" i="5"/>
  <c r="C149" i="5"/>
  <c r="D149" i="5"/>
  <c r="E149" i="5"/>
  <c r="A152" i="2"/>
  <c r="A150" i="5"/>
  <c r="B150" i="5"/>
  <c r="C150" i="5"/>
  <c r="D150" i="5"/>
  <c r="E150" i="5"/>
  <c r="A153" i="2"/>
  <c r="A151" i="5"/>
  <c r="B151" i="5"/>
  <c r="C151" i="5"/>
  <c r="D151" i="5"/>
  <c r="E151" i="5"/>
  <c r="A154" i="2"/>
  <c r="A152" i="5"/>
  <c r="B152" i="5"/>
  <c r="C152" i="5"/>
  <c r="D152" i="5"/>
  <c r="E152" i="5"/>
  <c r="A155" i="2"/>
  <c r="A153" i="5"/>
  <c r="B153" i="5"/>
  <c r="C153" i="5"/>
  <c r="D153" i="5"/>
  <c r="E153" i="5"/>
  <c r="A156" i="2"/>
  <c r="A154" i="5"/>
  <c r="B154" i="5"/>
  <c r="C154" i="5"/>
  <c r="D154" i="5"/>
  <c r="E154" i="5"/>
  <c r="A157" i="2"/>
  <c r="A155" i="5"/>
  <c r="B155" i="5"/>
  <c r="C155" i="5"/>
  <c r="D155" i="5"/>
  <c r="E155" i="5"/>
  <c r="A158" i="2"/>
  <c r="A156" i="5"/>
  <c r="B156" i="5"/>
  <c r="C156" i="5"/>
  <c r="D156" i="5"/>
  <c r="E156" i="5"/>
  <c r="A159" i="2"/>
  <c r="A157" i="5"/>
  <c r="B157" i="5"/>
  <c r="C157" i="5"/>
  <c r="D157" i="5"/>
  <c r="E157" i="5"/>
  <c r="A160" i="2"/>
  <c r="A158" i="5"/>
  <c r="B158" i="5"/>
  <c r="C158" i="5"/>
  <c r="D158" i="5"/>
  <c r="E158" i="5"/>
  <c r="A161" i="2"/>
  <c r="A159" i="5"/>
  <c r="B159" i="5"/>
  <c r="C159" i="5"/>
  <c r="D159" i="5"/>
  <c r="E159" i="5"/>
  <c r="A162" i="2"/>
  <c r="A160" i="5"/>
  <c r="B160" i="5"/>
  <c r="C160" i="5"/>
  <c r="D160" i="5"/>
  <c r="E160" i="5"/>
  <c r="A163" i="2"/>
  <c r="A161" i="5"/>
  <c r="B161" i="5"/>
  <c r="C161" i="5"/>
  <c r="D161" i="5"/>
  <c r="E161" i="5"/>
  <c r="A164" i="2"/>
  <c r="A162" i="5"/>
  <c r="B162" i="5"/>
  <c r="C162" i="5"/>
  <c r="D162" i="5"/>
  <c r="E162" i="5"/>
  <c r="A165" i="2"/>
  <c r="A163" i="5"/>
  <c r="B163" i="5"/>
  <c r="C163" i="5"/>
  <c r="D163" i="5"/>
  <c r="E163" i="5"/>
  <c r="A166" i="2"/>
  <c r="A164" i="5"/>
  <c r="B164" i="5"/>
  <c r="C164" i="5"/>
  <c r="D164" i="5"/>
  <c r="E164" i="5"/>
  <c r="A167" i="2"/>
  <c r="A165" i="5"/>
  <c r="B165" i="5"/>
  <c r="C165" i="5"/>
  <c r="D165" i="5"/>
  <c r="E165" i="5"/>
  <c r="A168" i="2"/>
  <c r="A166" i="5"/>
  <c r="B166" i="5"/>
  <c r="C166" i="5"/>
  <c r="D166" i="5"/>
  <c r="E166" i="5"/>
  <c r="A169" i="2"/>
  <c r="A167" i="5"/>
  <c r="B167" i="5"/>
  <c r="C167" i="5"/>
  <c r="D167" i="5"/>
  <c r="E167" i="5"/>
  <c r="A170" i="2"/>
  <c r="A168" i="5"/>
  <c r="B168" i="5"/>
  <c r="C168" i="5"/>
  <c r="D168" i="5"/>
  <c r="E168" i="5"/>
  <c r="A171" i="2"/>
  <c r="A169" i="5"/>
  <c r="B169" i="5"/>
  <c r="C169" i="5"/>
  <c r="D169" i="5"/>
  <c r="E169" i="5"/>
  <c r="A172" i="2"/>
  <c r="A170" i="5"/>
  <c r="B170" i="5"/>
  <c r="C170" i="5"/>
  <c r="D170" i="5"/>
  <c r="E170" i="5"/>
  <c r="A173" i="2"/>
  <c r="A171" i="5"/>
  <c r="B171" i="5"/>
  <c r="C171" i="5"/>
  <c r="D171" i="5"/>
  <c r="E171" i="5"/>
  <c r="A174" i="2"/>
  <c r="A172" i="5"/>
  <c r="B172" i="5"/>
  <c r="C172" i="5"/>
  <c r="D172" i="5"/>
  <c r="E172" i="5"/>
  <c r="A175" i="2"/>
  <c r="A173" i="5"/>
  <c r="B173" i="5"/>
  <c r="C173" i="5"/>
  <c r="D173" i="5"/>
  <c r="E173" i="5"/>
  <c r="A176" i="2"/>
  <c r="A174" i="5"/>
  <c r="B174" i="5"/>
  <c r="C174" i="5"/>
  <c r="D174" i="5"/>
  <c r="E174" i="5"/>
  <c r="A177" i="2"/>
  <c r="A175" i="5"/>
  <c r="B175" i="5"/>
  <c r="C175" i="5"/>
  <c r="D175" i="5"/>
  <c r="E175" i="5"/>
  <c r="A178" i="2"/>
  <c r="A176" i="5"/>
  <c r="B176" i="5"/>
  <c r="C176" i="5"/>
  <c r="D176" i="5"/>
  <c r="E176" i="5"/>
  <c r="A179" i="2"/>
  <c r="A177" i="5"/>
  <c r="B177" i="5"/>
  <c r="C177" i="5"/>
  <c r="D177" i="5"/>
  <c r="E177" i="5"/>
  <c r="A180" i="2"/>
  <c r="A178" i="5"/>
  <c r="B178" i="5"/>
  <c r="C178" i="5"/>
  <c r="D178" i="5"/>
  <c r="E178" i="5"/>
  <c r="A181" i="2"/>
  <c r="A179" i="5"/>
  <c r="B179" i="5"/>
  <c r="C179" i="5"/>
  <c r="D179" i="5"/>
  <c r="E179" i="5"/>
  <c r="A182" i="2"/>
  <c r="A180" i="5"/>
  <c r="B180" i="5"/>
  <c r="C180" i="5"/>
  <c r="D180" i="5"/>
  <c r="E180" i="5"/>
  <c r="A183" i="2"/>
  <c r="A181" i="5"/>
  <c r="B181" i="5"/>
  <c r="C181" i="5"/>
  <c r="D181" i="5"/>
  <c r="E181" i="5"/>
  <c r="A184" i="2"/>
  <c r="A182" i="5"/>
  <c r="B182" i="5"/>
  <c r="C182" i="5"/>
  <c r="D182" i="5"/>
  <c r="E182" i="5"/>
  <c r="A185" i="2"/>
  <c r="A183" i="5"/>
  <c r="B183" i="5"/>
  <c r="C183" i="5"/>
  <c r="D183" i="5"/>
  <c r="E183" i="5"/>
  <c r="A186" i="2"/>
  <c r="A184" i="5"/>
  <c r="B184" i="5"/>
  <c r="C184" i="5"/>
  <c r="D184" i="5"/>
  <c r="E184" i="5"/>
  <c r="A187" i="2"/>
  <c r="A185" i="5"/>
  <c r="B185" i="5"/>
  <c r="C185" i="5"/>
  <c r="D185" i="5"/>
  <c r="E185" i="5"/>
  <c r="A188" i="2"/>
  <c r="A186" i="5"/>
  <c r="B186" i="5"/>
  <c r="C186" i="5"/>
  <c r="D186" i="5"/>
  <c r="E186" i="5"/>
  <c r="A189" i="2"/>
  <c r="A187" i="5"/>
  <c r="B187" i="5"/>
  <c r="C187" i="5"/>
  <c r="D187" i="5"/>
  <c r="E187" i="5"/>
  <c r="A190" i="2"/>
  <c r="A188" i="5"/>
  <c r="B188" i="5"/>
  <c r="C188" i="5"/>
  <c r="D188" i="5"/>
  <c r="E188" i="5"/>
  <c r="A191" i="2"/>
  <c r="A189" i="5"/>
  <c r="B189" i="5"/>
  <c r="C189" i="5"/>
  <c r="D189" i="5"/>
  <c r="E189" i="5"/>
  <c r="A192" i="2"/>
  <c r="A190" i="5"/>
  <c r="B190" i="5"/>
  <c r="C190" i="5"/>
  <c r="D190" i="5"/>
  <c r="E190" i="5"/>
  <c r="A193" i="2"/>
  <c r="A191" i="5"/>
  <c r="B191" i="5"/>
  <c r="C191" i="5"/>
  <c r="D191" i="5"/>
  <c r="E191" i="5"/>
  <c r="A194" i="2"/>
  <c r="A192" i="5"/>
  <c r="B192" i="5"/>
  <c r="C192" i="5"/>
  <c r="D192" i="5"/>
  <c r="E192" i="5"/>
  <c r="A195" i="2"/>
  <c r="A193" i="5"/>
  <c r="B193" i="5"/>
  <c r="C193" i="5"/>
  <c r="D193" i="5"/>
  <c r="E193" i="5"/>
  <c r="A196" i="2"/>
  <c r="A194" i="5"/>
  <c r="B194" i="5"/>
  <c r="C194" i="5"/>
  <c r="D194" i="5"/>
  <c r="E194" i="5"/>
  <c r="A197" i="2"/>
  <c r="A195" i="5"/>
  <c r="B195" i="5"/>
  <c r="C195" i="5"/>
  <c r="D195" i="5"/>
  <c r="E195" i="5"/>
  <c r="A198" i="2"/>
  <c r="A196" i="5"/>
  <c r="B196" i="5"/>
  <c r="C196" i="5"/>
  <c r="D196" i="5"/>
  <c r="E196" i="5"/>
  <c r="A199" i="2"/>
  <c r="A197" i="5"/>
  <c r="B197" i="5"/>
  <c r="C197" i="5"/>
  <c r="D197" i="5"/>
  <c r="E197" i="5"/>
  <c r="A200" i="2"/>
  <c r="A198" i="5"/>
  <c r="B198" i="5"/>
  <c r="C198" i="5"/>
  <c r="D198" i="5"/>
  <c r="E198" i="5"/>
  <c r="A201" i="2"/>
  <c r="A199" i="5"/>
  <c r="B199" i="5"/>
  <c r="C199" i="5"/>
  <c r="D199" i="5"/>
  <c r="E199" i="5"/>
  <c r="A202" i="2"/>
  <c r="A200" i="5"/>
  <c r="B200" i="5"/>
  <c r="C200" i="5"/>
  <c r="D200" i="5"/>
  <c r="E200" i="5"/>
  <c r="A203" i="2"/>
  <c r="A201" i="5"/>
  <c r="B201" i="5"/>
  <c r="C201" i="5"/>
  <c r="D201" i="5"/>
  <c r="E201" i="5"/>
  <c r="A204" i="2"/>
  <c r="A202" i="5"/>
  <c r="B202" i="5"/>
  <c r="C202" i="5"/>
  <c r="D202" i="5"/>
  <c r="E202" i="5"/>
  <c r="A205" i="2"/>
  <c r="A203" i="5"/>
  <c r="B203" i="5"/>
  <c r="C203" i="5"/>
  <c r="D203" i="5"/>
  <c r="E203" i="5"/>
  <c r="A206" i="2"/>
  <c r="A204" i="5"/>
  <c r="B204" i="5"/>
  <c r="C204" i="5"/>
  <c r="D204" i="5"/>
  <c r="E204" i="5"/>
  <c r="A207" i="2"/>
  <c r="A205" i="5"/>
  <c r="B205" i="5"/>
  <c r="C205" i="5"/>
  <c r="D205" i="5"/>
  <c r="E205" i="5"/>
  <c r="A208" i="2"/>
  <c r="A206" i="5"/>
  <c r="B206" i="5"/>
  <c r="C206" i="5"/>
  <c r="D206" i="5"/>
  <c r="E206" i="5"/>
  <c r="A209" i="2"/>
  <c r="A207" i="5"/>
  <c r="B207" i="5"/>
  <c r="C207" i="5"/>
  <c r="D207" i="5"/>
  <c r="E207" i="5"/>
  <c r="A210" i="2"/>
  <c r="A208" i="5"/>
  <c r="B208" i="5"/>
  <c r="C208" i="5"/>
  <c r="D208" i="5"/>
  <c r="E208" i="5"/>
  <c r="A211" i="2"/>
  <c r="A209" i="5"/>
  <c r="B209" i="5"/>
  <c r="C209" i="5"/>
  <c r="D209" i="5"/>
  <c r="E209" i="5"/>
  <c r="A212" i="2"/>
  <c r="A210" i="5"/>
  <c r="B210" i="5"/>
  <c r="C210" i="5"/>
  <c r="D210" i="5"/>
  <c r="E210" i="5"/>
  <c r="A213" i="2"/>
  <c r="A211" i="5"/>
  <c r="B211" i="5"/>
  <c r="C211" i="5"/>
  <c r="D211" i="5"/>
  <c r="E211" i="5"/>
  <c r="A214" i="2"/>
  <c r="A212" i="5"/>
  <c r="B212" i="5"/>
  <c r="C212" i="5"/>
  <c r="D212" i="5"/>
  <c r="E212" i="5"/>
  <c r="A215" i="2"/>
  <c r="A213" i="5"/>
  <c r="B213" i="5"/>
  <c r="C213" i="5"/>
  <c r="D213" i="5"/>
  <c r="E213" i="5"/>
  <c r="A216" i="2"/>
  <c r="A214" i="5"/>
  <c r="B214" i="5"/>
  <c r="C214" i="5"/>
  <c r="D214" i="5"/>
  <c r="E214" i="5"/>
  <c r="A217" i="2"/>
  <c r="A215" i="5"/>
  <c r="B215" i="5"/>
  <c r="C215" i="5"/>
  <c r="D215" i="5"/>
  <c r="E215" i="5"/>
  <c r="A218" i="2"/>
  <c r="A216" i="5"/>
  <c r="B216" i="5"/>
  <c r="C216" i="5"/>
  <c r="D216" i="5"/>
  <c r="E216" i="5"/>
  <c r="A219" i="2"/>
  <c r="A217" i="5"/>
  <c r="B217" i="5"/>
  <c r="C217" i="5"/>
  <c r="D217" i="5"/>
  <c r="E217" i="5"/>
  <c r="A220" i="2"/>
  <c r="A218" i="5"/>
  <c r="B218" i="5"/>
  <c r="C218" i="5"/>
  <c r="D218" i="5"/>
  <c r="E218" i="5"/>
  <c r="A221" i="2"/>
  <c r="A219" i="5"/>
  <c r="B219" i="5"/>
  <c r="C219" i="5"/>
  <c r="D219" i="5"/>
  <c r="E219" i="5"/>
  <c r="A222" i="2"/>
  <c r="A220" i="5"/>
  <c r="B220" i="5"/>
  <c r="C220" i="5"/>
  <c r="D220" i="5"/>
  <c r="E220" i="5"/>
  <c r="A223" i="2"/>
  <c r="A221" i="5"/>
  <c r="B221" i="5"/>
  <c r="C221" i="5"/>
  <c r="D221" i="5"/>
  <c r="E221" i="5"/>
  <c r="A224" i="2"/>
  <c r="A222" i="5"/>
  <c r="B222" i="5"/>
  <c r="C222" i="5"/>
  <c r="D222" i="5"/>
  <c r="E222" i="5"/>
  <c r="A225" i="2"/>
  <c r="A223" i="5"/>
  <c r="B223" i="5"/>
  <c r="C223" i="5"/>
  <c r="D223" i="5"/>
  <c r="E223" i="5"/>
  <c r="A226" i="2"/>
  <c r="A224" i="5"/>
  <c r="B224" i="5"/>
  <c r="C224" i="5"/>
  <c r="D224" i="5"/>
  <c r="E224" i="5"/>
  <c r="A227" i="2"/>
  <c r="A225" i="5"/>
  <c r="B225" i="5"/>
  <c r="C225" i="5"/>
  <c r="D225" i="5"/>
  <c r="E225" i="5"/>
  <c r="A228" i="2"/>
  <c r="A226" i="5"/>
  <c r="B226" i="5"/>
  <c r="C226" i="5"/>
  <c r="D226" i="5"/>
  <c r="E226" i="5"/>
  <c r="A229" i="2"/>
  <c r="A227" i="5"/>
  <c r="B227" i="5"/>
  <c r="C227" i="5"/>
  <c r="D227" i="5"/>
  <c r="E227" i="5"/>
  <c r="A230" i="2"/>
  <c r="A228" i="5"/>
  <c r="B228" i="5"/>
  <c r="C228" i="5"/>
  <c r="D228" i="5"/>
  <c r="E228" i="5"/>
  <c r="A231" i="2"/>
  <c r="A229" i="5"/>
  <c r="B229" i="5"/>
  <c r="C229" i="5"/>
  <c r="D229" i="5"/>
  <c r="E229" i="5"/>
  <c r="A232" i="2"/>
  <c r="A230" i="5"/>
  <c r="B230" i="5"/>
  <c r="C230" i="5"/>
  <c r="D230" i="5"/>
  <c r="E230" i="5"/>
  <c r="A233" i="2"/>
  <c r="A231" i="5"/>
  <c r="B231" i="5"/>
  <c r="C231" i="5"/>
  <c r="D231" i="5"/>
  <c r="E231" i="5"/>
  <c r="A234" i="2"/>
  <c r="A232" i="5"/>
  <c r="B232" i="5"/>
  <c r="C232" i="5"/>
  <c r="D232" i="5"/>
  <c r="E232" i="5"/>
  <c r="A235" i="2"/>
  <c r="A233" i="5"/>
  <c r="B233" i="5"/>
  <c r="C233" i="5"/>
  <c r="D233" i="5"/>
  <c r="E233" i="5"/>
  <c r="A236" i="2"/>
  <c r="A234" i="5"/>
  <c r="B234" i="5"/>
  <c r="C234" i="5"/>
  <c r="D234" i="5"/>
  <c r="E234" i="5"/>
  <c r="A237" i="2"/>
  <c r="A235" i="5"/>
  <c r="B235" i="5"/>
  <c r="C235" i="5"/>
  <c r="D235" i="5"/>
  <c r="E235" i="5"/>
  <c r="A238" i="2"/>
  <c r="A236" i="5"/>
  <c r="B236" i="5"/>
  <c r="C236" i="5"/>
  <c r="D236" i="5"/>
  <c r="E236" i="5"/>
  <c r="A239" i="2"/>
  <c r="A237" i="5"/>
  <c r="B237" i="5"/>
  <c r="C237" i="5"/>
  <c r="D237" i="5"/>
  <c r="E237" i="5"/>
  <c r="A240" i="2"/>
  <c r="A238" i="5"/>
  <c r="B238" i="5"/>
  <c r="C238" i="5"/>
  <c r="D238" i="5"/>
  <c r="E238" i="5"/>
  <c r="A241" i="2"/>
  <c r="A239" i="5"/>
  <c r="B239" i="5"/>
  <c r="C239" i="5"/>
  <c r="D239" i="5"/>
  <c r="E239" i="5"/>
  <c r="A242" i="2"/>
  <c r="A240" i="5"/>
  <c r="B240" i="5"/>
  <c r="C240" i="5"/>
  <c r="D240" i="5"/>
  <c r="E240" i="5"/>
  <c r="A243" i="2"/>
  <c r="A241" i="5"/>
  <c r="B241" i="5"/>
  <c r="C241" i="5"/>
  <c r="D241" i="5"/>
  <c r="E241" i="5"/>
  <c r="A244" i="2"/>
  <c r="A242" i="5"/>
  <c r="B242" i="5"/>
  <c r="C242" i="5"/>
  <c r="D242" i="5"/>
  <c r="E242" i="5"/>
  <c r="A245" i="2"/>
  <c r="A243" i="5"/>
  <c r="B243" i="5"/>
  <c r="C243" i="5"/>
  <c r="D243" i="5"/>
  <c r="E243" i="5"/>
  <c r="A246" i="2"/>
  <c r="A244" i="5"/>
  <c r="B244" i="5"/>
  <c r="C244" i="5"/>
  <c r="D244" i="5"/>
  <c r="E244" i="5"/>
  <c r="A247" i="2"/>
  <c r="A245" i="5"/>
  <c r="B245" i="5"/>
  <c r="C245" i="5"/>
  <c r="D245" i="5"/>
  <c r="E245" i="5"/>
  <c r="A248" i="2"/>
  <c r="A246" i="5"/>
  <c r="B246" i="5"/>
  <c r="C246" i="5"/>
  <c r="D246" i="5"/>
  <c r="E246" i="5"/>
  <c r="A249" i="2"/>
  <c r="A247" i="5"/>
  <c r="B247" i="5"/>
  <c r="C247" i="5"/>
  <c r="D247" i="5"/>
  <c r="E247" i="5"/>
  <c r="A250" i="2"/>
  <c r="A248" i="5"/>
  <c r="B248" i="5"/>
  <c r="C248" i="5"/>
  <c r="D248" i="5"/>
  <c r="E248" i="5"/>
  <c r="A249" i="5"/>
  <c r="B249" i="5"/>
  <c r="C249" i="5"/>
  <c r="D249" i="5"/>
  <c r="E249" i="5"/>
  <c r="B250" i="5"/>
  <c r="C250" i="5"/>
  <c r="D250" i="5"/>
  <c r="E250" i="5"/>
  <c r="E7" i="5"/>
  <c r="D7" i="5"/>
  <c r="C7" i="5"/>
  <c r="B9" i="4"/>
  <c r="A9" i="4"/>
  <c r="C9" i="4"/>
  <c r="B10" i="4"/>
  <c r="A10" i="4"/>
  <c r="C10" i="4"/>
  <c r="B11" i="4"/>
  <c r="A11" i="4"/>
  <c r="C11" i="4"/>
  <c r="B12" i="4"/>
  <c r="A12" i="4"/>
  <c r="C12" i="4"/>
  <c r="B13" i="4"/>
  <c r="A13" i="4"/>
  <c r="C13" i="4"/>
  <c r="B14" i="4"/>
  <c r="A14" i="4"/>
  <c r="C14" i="4"/>
  <c r="B15" i="4"/>
  <c r="A15" i="4"/>
  <c r="C15" i="4"/>
  <c r="B16" i="4"/>
  <c r="A16" i="4"/>
  <c r="C16" i="4"/>
  <c r="B17" i="4"/>
  <c r="A17" i="4"/>
  <c r="C17" i="4"/>
  <c r="B18" i="4"/>
  <c r="A18" i="4"/>
  <c r="C18" i="4"/>
  <c r="B19" i="4"/>
  <c r="A19" i="4"/>
  <c r="C19" i="4"/>
  <c r="B20" i="4"/>
  <c r="A20" i="4"/>
  <c r="C20" i="4"/>
  <c r="B21" i="4"/>
  <c r="A21" i="4"/>
  <c r="C21" i="4"/>
  <c r="B22" i="4"/>
  <c r="A22" i="4"/>
  <c r="C22" i="4"/>
  <c r="B23" i="4"/>
  <c r="A23" i="4"/>
  <c r="C23" i="4"/>
  <c r="B24" i="4"/>
  <c r="A24" i="4"/>
  <c r="C24" i="4"/>
  <c r="B25" i="4"/>
  <c r="A25" i="4"/>
  <c r="C25" i="4"/>
  <c r="B26" i="4"/>
  <c r="A26" i="4"/>
  <c r="C26" i="4"/>
  <c r="B27" i="4"/>
  <c r="A27" i="4"/>
  <c r="C27" i="4"/>
  <c r="B28" i="4"/>
  <c r="A28" i="4"/>
  <c r="C28" i="4"/>
  <c r="B29" i="4"/>
  <c r="A29" i="4"/>
  <c r="C29" i="4"/>
  <c r="B30" i="4"/>
  <c r="A30" i="4"/>
  <c r="C30" i="4"/>
  <c r="B31" i="4"/>
  <c r="A31" i="4"/>
  <c r="C31" i="4"/>
  <c r="B32" i="4"/>
  <c r="A32" i="4"/>
  <c r="C32" i="4"/>
  <c r="B33" i="4"/>
  <c r="A33" i="4"/>
  <c r="C33" i="4"/>
  <c r="B34" i="4"/>
  <c r="A34" i="4"/>
  <c r="C34" i="4"/>
  <c r="B35" i="4"/>
  <c r="A35" i="4"/>
  <c r="C35" i="4"/>
  <c r="B36" i="4"/>
  <c r="A36" i="4"/>
  <c r="C36" i="4"/>
  <c r="B37" i="4"/>
  <c r="A37" i="4"/>
  <c r="C37" i="4"/>
  <c r="B38" i="4"/>
  <c r="A38" i="4"/>
  <c r="C38" i="4"/>
  <c r="B39" i="4"/>
  <c r="A39" i="4"/>
  <c r="C39" i="4"/>
  <c r="B40" i="4"/>
  <c r="A40" i="4"/>
  <c r="C40" i="4"/>
  <c r="B41" i="4"/>
  <c r="A41" i="4"/>
  <c r="C41" i="4"/>
  <c r="B42" i="4"/>
  <c r="A42" i="4"/>
  <c r="C42" i="4"/>
  <c r="B43" i="4"/>
  <c r="A43" i="4"/>
  <c r="C43" i="4"/>
  <c r="B44" i="4"/>
  <c r="A44" i="4"/>
  <c r="C44" i="4"/>
  <c r="B45" i="4"/>
  <c r="A45" i="4"/>
  <c r="C45" i="4"/>
  <c r="B46" i="4"/>
  <c r="A46" i="4"/>
  <c r="C46" i="4"/>
  <c r="B47" i="4"/>
  <c r="A47" i="4"/>
  <c r="C47" i="4"/>
  <c r="B48" i="4"/>
  <c r="A48" i="4"/>
  <c r="C48" i="4"/>
  <c r="B49" i="4"/>
  <c r="A49" i="4"/>
  <c r="C49" i="4"/>
  <c r="B50" i="4"/>
  <c r="A50" i="4"/>
  <c r="C50" i="4"/>
  <c r="B51" i="4"/>
  <c r="A51" i="4"/>
  <c r="C51" i="4"/>
  <c r="B52" i="4"/>
  <c r="A52" i="4"/>
  <c r="C52" i="4"/>
  <c r="B53" i="4"/>
  <c r="A53" i="4"/>
  <c r="C53" i="4"/>
  <c r="B54" i="4"/>
  <c r="A54" i="4"/>
  <c r="C54" i="4"/>
  <c r="B55" i="4"/>
  <c r="A55" i="4"/>
  <c r="C55" i="4"/>
  <c r="B56" i="4"/>
  <c r="A56" i="4"/>
  <c r="C56" i="4"/>
  <c r="B57" i="4"/>
  <c r="A57" i="4"/>
  <c r="C57" i="4"/>
  <c r="B58" i="4"/>
  <c r="A58" i="4"/>
  <c r="C58" i="4"/>
  <c r="B59" i="4"/>
  <c r="A59" i="4"/>
  <c r="C59" i="4"/>
  <c r="B60" i="4"/>
  <c r="A60" i="4"/>
  <c r="C60" i="4"/>
  <c r="B61" i="4"/>
  <c r="A61" i="4"/>
  <c r="C61" i="4"/>
  <c r="B62" i="4"/>
  <c r="A62" i="4"/>
  <c r="C62" i="4"/>
  <c r="B63" i="4"/>
  <c r="A63" i="4"/>
  <c r="C63" i="4"/>
  <c r="B64" i="4"/>
  <c r="A64" i="4"/>
  <c r="C64" i="4"/>
  <c r="B65" i="4"/>
  <c r="A65" i="4"/>
  <c r="C65" i="4"/>
  <c r="B66" i="4"/>
  <c r="A66" i="4"/>
  <c r="C66" i="4"/>
  <c r="B67" i="4"/>
  <c r="A67" i="4"/>
  <c r="C67" i="4"/>
  <c r="B68" i="4"/>
  <c r="A68" i="4"/>
  <c r="C68" i="4"/>
  <c r="B69" i="4"/>
  <c r="A69" i="4"/>
  <c r="C69" i="4"/>
  <c r="B70" i="4"/>
  <c r="A70" i="4"/>
  <c r="C70" i="4"/>
  <c r="B71" i="4"/>
  <c r="A71" i="4"/>
  <c r="C71" i="4"/>
  <c r="B72" i="4"/>
  <c r="A72" i="4"/>
  <c r="C72" i="4"/>
  <c r="B73" i="4"/>
  <c r="A73" i="4"/>
  <c r="C73" i="4"/>
  <c r="B74" i="4"/>
  <c r="A74" i="4"/>
  <c r="C74" i="4"/>
  <c r="B75" i="4"/>
  <c r="A75" i="4"/>
  <c r="C75" i="4"/>
  <c r="B76" i="4"/>
  <c r="A76" i="4"/>
  <c r="C76" i="4"/>
  <c r="B77" i="4"/>
  <c r="A77" i="4"/>
  <c r="C77" i="4"/>
  <c r="B78" i="4"/>
  <c r="A78" i="4"/>
  <c r="C78" i="4"/>
  <c r="B79" i="4"/>
  <c r="A79" i="4"/>
  <c r="C79" i="4"/>
  <c r="B80" i="4"/>
  <c r="A80" i="4"/>
  <c r="C80" i="4"/>
  <c r="B81" i="4"/>
  <c r="A81" i="4"/>
  <c r="C81" i="4"/>
  <c r="B82" i="4"/>
  <c r="A82" i="4"/>
  <c r="C82" i="4"/>
  <c r="B83" i="4"/>
  <c r="A83" i="4"/>
  <c r="C83" i="4"/>
  <c r="B84" i="4"/>
  <c r="A84" i="4"/>
  <c r="C84" i="4"/>
  <c r="B85" i="4"/>
  <c r="A85" i="4"/>
  <c r="C85" i="4"/>
  <c r="B86" i="4"/>
  <c r="A86" i="4"/>
  <c r="C86" i="4"/>
  <c r="B87" i="4"/>
  <c r="A87" i="4"/>
  <c r="C87" i="4"/>
  <c r="B88" i="4"/>
  <c r="A88" i="4"/>
  <c r="C88" i="4"/>
  <c r="B89" i="4"/>
  <c r="A89" i="4"/>
  <c r="C89" i="4"/>
  <c r="B90" i="4"/>
  <c r="A90" i="4"/>
  <c r="C90" i="4"/>
  <c r="B91" i="4"/>
  <c r="A91" i="4"/>
  <c r="C91" i="4"/>
  <c r="B92" i="4"/>
  <c r="A92" i="4"/>
  <c r="C92" i="4"/>
  <c r="B93" i="4"/>
  <c r="A93" i="4"/>
  <c r="C93" i="4"/>
  <c r="B94" i="4"/>
  <c r="A94" i="4"/>
  <c r="C94" i="4"/>
  <c r="B95" i="4"/>
  <c r="A95" i="4"/>
  <c r="C95" i="4"/>
  <c r="B96" i="4"/>
  <c r="A96" i="4"/>
  <c r="C96" i="4"/>
  <c r="B97" i="4"/>
  <c r="A97" i="4"/>
  <c r="C97" i="4"/>
  <c r="B98" i="4"/>
  <c r="A98" i="4"/>
  <c r="C98" i="4"/>
  <c r="B99" i="4"/>
  <c r="A99" i="4"/>
  <c r="C99" i="4"/>
  <c r="B100" i="4"/>
  <c r="A100" i="4"/>
  <c r="C100" i="4"/>
  <c r="B101" i="4"/>
  <c r="A101" i="4"/>
  <c r="C101" i="4"/>
  <c r="B102" i="4"/>
  <c r="A102" i="4"/>
  <c r="C102" i="4"/>
  <c r="B103" i="4"/>
  <c r="A103" i="4"/>
  <c r="C103" i="4"/>
  <c r="B104" i="4"/>
  <c r="A104" i="4"/>
  <c r="C104" i="4"/>
  <c r="B105" i="4"/>
  <c r="A105" i="4"/>
  <c r="C105" i="4"/>
  <c r="B106" i="4"/>
  <c r="A106" i="4"/>
  <c r="C106" i="4"/>
  <c r="B107" i="4"/>
  <c r="A107" i="4"/>
  <c r="C107" i="4"/>
  <c r="B108" i="4"/>
  <c r="A108" i="4"/>
  <c r="C108" i="4"/>
  <c r="B109" i="4"/>
  <c r="A109" i="4"/>
  <c r="C109" i="4"/>
  <c r="B110" i="4"/>
  <c r="A110" i="4"/>
  <c r="C110" i="4"/>
  <c r="B111" i="4"/>
  <c r="A111" i="4"/>
  <c r="C111" i="4"/>
  <c r="B112" i="4"/>
  <c r="A112" i="4"/>
  <c r="C112" i="4"/>
  <c r="B113" i="4"/>
  <c r="A113" i="4"/>
  <c r="C113" i="4"/>
  <c r="B114" i="4"/>
  <c r="A114" i="4"/>
  <c r="C114" i="4"/>
  <c r="B115" i="4"/>
  <c r="A115" i="4"/>
  <c r="C115" i="4"/>
  <c r="B116" i="4"/>
  <c r="A116" i="4"/>
  <c r="C116" i="4"/>
  <c r="B117" i="4"/>
  <c r="A117" i="4"/>
  <c r="C117" i="4"/>
  <c r="B118" i="4"/>
  <c r="A118" i="4"/>
  <c r="C118" i="4"/>
  <c r="B119" i="4"/>
  <c r="A119" i="4"/>
  <c r="C119" i="4"/>
  <c r="B120" i="4"/>
  <c r="A120" i="4"/>
  <c r="C120" i="4"/>
  <c r="B121" i="4"/>
  <c r="A121" i="4"/>
  <c r="C121" i="4"/>
  <c r="B122" i="4"/>
  <c r="A122" i="4"/>
  <c r="C122" i="4"/>
  <c r="B123" i="4"/>
  <c r="A123" i="4"/>
  <c r="C123" i="4"/>
  <c r="B124" i="4"/>
  <c r="A124" i="4"/>
  <c r="C124" i="4"/>
  <c r="B125" i="4"/>
  <c r="A125" i="4"/>
  <c r="C125" i="4"/>
  <c r="B126" i="4"/>
  <c r="A126" i="4"/>
  <c r="C126" i="4"/>
  <c r="B127" i="4"/>
  <c r="A127" i="4"/>
  <c r="C127" i="4"/>
  <c r="B128" i="4"/>
  <c r="A128" i="4"/>
  <c r="C128" i="4"/>
  <c r="B129" i="4"/>
  <c r="A129" i="4"/>
  <c r="C129" i="4"/>
  <c r="B130" i="4"/>
  <c r="A130" i="4"/>
  <c r="C130" i="4"/>
  <c r="B131" i="4"/>
  <c r="A131" i="4"/>
  <c r="C131" i="4"/>
  <c r="B132" i="4"/>
  <c r="A132" i="4"/>
  <c r="C132" i="4"/>
  <c r="B133" i="4"/>
  <c r="A133" i="4"/>
  <c r="C133" i="4"/>
  <c r="B134" i="4"/>
  <c r="A134" i="4"/>
  <c r="C134" i="4"/>
  <c r="B135" i="4"/>
  <c r="A135" i="4"/>
  <c r="C135" i="4"/>
  <c r="B136" i="4"/>
  <c r="A136" i="4"/>
  <c r="C136" i="4"/>
  <c r="B137" i="4"/>
  <c r="A137" i="4"/>
  <c r="C137" i="4"/>
  <c r="B138" i="4"/>
  <c r="A138" i="4"/>
  <c r="C138" i="4"/>
  <c r="B139" i="4"/>
  <c r="A139" i="4"/>
  <c r="C139" i="4"/>
  <c r="B140" i="4"/>
  <c r="A140" i="4"/>
  <c r="C140" i="4"/>
  <c r="B141" i="4"/>
  <c r="A141" i="4"/>
  <c r="C141" i="4"/>
  <c r="B142" i="4"/>
  <c r="A142" i="4"/>
  <c r="C142" i="4"/>
  <c r="B143" i="4"/>
  <c r="A143" i="4"/>
  <c r="C143" i="4"/>
  <c r="B144" i="4"/>
  <c r="A144" i="4"/>
  <c r="C144" i="4"/>
  <c r="B145" i="4"/>
  <c r="A145" i="4"/>
  <c r="C145" i="4"/>
  <c r="B146" i="4"/>
  <c r="A146" i="4"/>
  <c r="C146" i="4"/>
  <c r="B147" i="4"/>
  <c r="A147" i="4"/>
  <c r="C147" i="4"/>
  <c r="B148" i="4"/>
  <c r="A148" i="4"/>
  <c r="C148" i="4"/>
  <c r="B149" i="4"/>
  <c r="A149" i="4"/>
  <c r="C149" i="4"/>
  <c r="B150" i="4"/>
  <c r="A150" i="4"/>
  <c r="C150" i="4"/>
  <c r="B151" i="4"/>
  <c r="A151" i="4"/>
  <c r="C151" i="4"/>
  <c r="B152" i="4"/>
  <c r="A152" i="4"/>
  <c r="C152" i="4"/>
  <c r="B153" i="4"/>
  <c r="A153" i="4"/>
  <c r="C153" i="4"/>
  <c r="B154" i="4"/>
  <c r="A154" i="4"/>
  <c r="C154" i="4"/>
  <c r="B155" i="4"/>
  <c r="A155" i="4"/>
  <c r="C155" i="4"/>
  <c r="B156" i="4"/>
  <c r="A156" i="4"/>
  <c r="C156" i="4"/>
  <c r="B157" i="4"/>
  <c r="A157" i="4"/>
  <c r="C157" i="4"/>
  <c r="B158" i="4"/>
  <c r="A158" i="4"/>
  <c r="C158" i="4"/>
  <c r="B159" i="4"/>
  <c r="A159" i="4"/>
  <c r="C159" i="4"/>
  <c r="B160" i="4"/>
  <c r="A160" i="4"/>
  <c r="C160" i="4"/>
  <c r="B161" i="4"/>
  <c r="A161" i="4"/>
  <c r="C161" i="4"/>
  <c r="B162" i="4"/>
  <c r="A162" i="4"/>
  <c r="C162" i="4"/>
  <c r="B163" i="4"/>
  <c r="A163" i="4"/>
  <c r="C163" i="4"/>
  <c r="B164" i="4"/>
  <c r="A164" i="4"/>
  <c r="C164" i="4"/>
  <c r="B165" i="4"/>
  <c r="A165" i="4"/>
  <c r="C165" i="4"/>
  <c r="B166" i="4"/>
  <c r="A166" i="4"/>
  <c r="C166" i="4"/>
  <c r="B167" i="4"/>
  <c r="A167" i="4"/>
  <c r="C167" i="4"/>
  <c r="B168" i="4"/>
  <c r="A168" i="4"/>
  <c r="C168" i="4"/>
  <c r="B169" i="4"/>
  <c r="A169" i="4"/>
  <c r="C169" i="4"/>
  <c r="B170" i="4"/>
  <c r="A170" i="4"/>
  <c r="C170" i="4"/>
  <c r="B171" i="4"/>
  <c r="A171" i="4"/>
  <c r="C171" i="4"/>
  <c r="B172" i="4"/>
  <c r="A172" i="4"/>
  <c r="C172" i="4"/>
  <c r="B173" i="4"/>
  <c r="A173" i="4"/>
  <c r="C173" i="4"/>
  <c r="B174" i="4"/>
  <c r="A174" i="4"/>
  <c r="C174" i="4"/>
  <c r="B175" i="4"/>
  <c r="A175" i="4"/>
  <c r="C175" i="4"/>
  <c r="B176" i="4"/>
  <c r="A176" i="4"/>
  <c r="C176" i="4"/>
  <c r="B177" i="4"/>
  <c r="A177" i="4"/>
  <c r="C177" i="4"/>
  <c r="B178" i="4"/>
  <c r="A178" i="4"/>
  <c r="C178" i="4"/>
  <c r="B179" i="4"/>
  <c r="A179" i="4"/>
  <c r="C179" i="4"/>
  <c r="B180" i="4"/>
  <c r="A180" i="4"/>
  <c r="C180" i="4"/>
  <c r="B181" i="4"/>
  <c r="A181" i="4"/>
  <c r="C181" i="4"/>
  <c r="B182" i="4"/>
  <c r="A182" i="4"/>
  <c r="C182" i="4"/>
  <c r="B183" i="4"/>
  <c r="A183" i="4"/>
  <c r="C183" i="4"/>
  <c r="B184" i="4"/>
  <c r="A184" i="4"/>
  <c r="C184" i="4"/>
  <c r="B185" i="4"/>
  <c r="A185" i="4"/>
  <c r="C185" i="4"/>
  <c r="B186" i="4"/>
  <c r="A186" i="4"/>
  <c r="C186" i="4"/>
  <c r="B187" i="4"/>
  <c r="A187" i="4"/>
  <c r="C187" i="4"/>
  <c r="B188" i="4"/>
  <c r="A188" i="4"/>
  <c r="C188" i="4"/>
  <c r="B189" i="4"/>
  <c r="A189" i="4"/>
  <c r="C189" i="4"/>
  <c r="B190" i="4"/>
  <c r="A190" i="4"/>
  <c r="C190" i="4"/>
  <c r="B191" i="4"/>
  <c r="A191" i="4"/>
  <c r="C191" i="4"/>
  <c r="B192" i="4"/>
  <c r="A192" i="4"/>
  <c r="C192" i="4"/>
  <c r="B193" i="4"/>
  <c r="A193" i="4"/>
  <c r="C193" i="4"/>
  <c r="B194" i="4"/>
  <c r="A194" i="4"/>
  <c r="C194" i="4"/>
  <c r="B195" i="4"/>
  <c r="A195" i="4"/>
  <c r="C195" i="4"/>
  <c r="B196" i="4"/>
  <c r="A196" i="4"/>
  <c r="C196" i="4"/>
  <c r="B197" i="4"/>
  <c r="A197" i="4"/>
  <c r="C197" i="4"/>
  <c r="B198" i="4"/>
  <c r="A198" i="4"/>
  <c r="C198" i="4"/>
  <c r="B199" i="4"/>
  <c r="A199" i="4"/>
  <c r="C199" i="4"/>
  <c r="B200" i="4"/>
  <c r="A200" i="4"/>
  <c r="C200" i="4"/>
  <c r="B201" i="4"/>
  <c r="A201" i="4"/>
  <c r="C201" i="4"/>
  <c r="B202" i="4"/>
  <c r="A202" i="4"/>
  <c r="C202" i="4"/>
  <c r="B203" i="4"/>
  <c r="A203" i="4"/>
  <c r="C203" i="4"/>
  <c r="B204" i="4"/>
  <c r="A204" i="4"/>
  <c r="C204" i="4"/>
  <c r="B205" i="4"/>
  <c r="A205" i="4"/>
  <c r="C205" i="4"/>
  <c r="B206" i="4"/>
  <c r="A206" i="4"/>
  <c r="C206" i="4"/>
  <c r="B207" i="4"/>
  <c r="A207" i="4"/>
  <c r="C207" i="4"/>
  <c r="B208" i="4"/>
  <c r="A208" i="4"/>
  <c r="C208" i="4"/>
  <c r="B209" i="4"/>
  <c r="A209" i="4"/>
  <c r="C209" i="4"/>
  <c r="B210" i="4"/>
  <c r="A210" i="4"/>
  <c r="C210" i="4"/>
  <c r="B211" i="4"/>
  <c r="A211" i="4"/>
  <c r="C211" i="4"/>
  <c r="B212" i="4"/>
  <c r="A212" i="4"/>
  <c r="C212" i="4"/>
  <c r="B213" i="4"/>
  <c r="A213" i="4"/>
  <c r="C213" i="4"/>
  <c r="B214" i="4"/>
  <c r="A214" i="4"/>
  <c r="C214" i="4"/>
  <c r="B215" i="4"/>
  <c r="A215" i="4"/>
  <c r="C215" i="4"/>
  <c r="B216" i="4"/>
  <c r="A216" i="4"/>
  <c r="C216" i="4"/>
  <c r="B217" i="4"/>
  <c r="A217" i="4"/>
  <c r="C217" i="4"/>
  <c r="B218" i="4"/>
  <c r="A218" i="4"/>
  <c r="C218" i="4"/>
  <c r="B219" i="4"/>
  <c r="A219" i="4"/>
  <c r="C219" i="4"/>
  <c r="B220" i="4"/>
  <c r="A220" i="4"/>
  <c r="C220" i="4"/>
  <c r="B221" i="4"/>
  <c r="A221" i="4"/>
  <c r="C221" i="4"/>
  <c r="B222" i="4"/>
  <c r="A222" i="4"/>
  <c r="C222" i="4"/>
  <c r="B223" i="4"/>
  <c r="A223" i="4"/>
  <c r="C223" i="4"/>
  <c r="B224" i="4"/>
  <c r="A224" i="4"/>
  <c r="C224" i="4"/>
  <c r="B225" i="4"/>
  <c r="A225" i="4"/>
  <c r="C225" i="4"/>
  <c r="B226" i="4"/>
  <c r="A226" i="4"/>
  <c r="C226" i="4"/>
  <c r="B227" i="4"/>
  <c r="A227" i="4"/>
  <c r="C227" i="4"/>
  <c r="B228" i="4"/>
  <c r="A228" i="4"/>
  <c r="C228" i="4"/>
  <c r="B229" i="4"/>
  <c r="A229" i="4"/>
  <c r="C229" i="4"/>
  <c r="B230" i="4"/>
  <c r="A230" i="4"/>
  <c r="C230" i="4"/>
  <c r="B231" i="4"/>
  <c r="A231" i="4"/>
  <c r="C231" i="4"/>
  <c r="B232" i="4"/>
  <c r="A232" i="4"/>
  <c r="C232" i="4"/>
  <c r="B233" i="4"/>
  <c r="A233" i="4"/>
  <c r="C233" i="4"/>
  <c r="B234" i="4"/>
  <c r="A234" i="4"/>
  <c r="C234" i="4"/>
  <c r="B235" i="4"/>
  <c r="A235" i="4"/>
  <c r="C235" i="4"/>
  <c r="B236" i="4"/>
  <c r="A236" i="4"/>
  <c r="C236" i="4"/>
  <c r="B237" i="4"/>
  <c r="A237" i="4"/>
  <c r="C237" i="4"/>
  <c r="B238" i="4"/>
  <c r="A238" i="4"/>
  <c r="C238" i="4"/>
  <c r="B239" i="4"/>
  <c r="A239" i="4"/>
  <c r="C239" i="4"/>
  <c r="B240" i="4"/>
  <c r="A240" i="4"/>
  <c r="C240" i="4"/>
  <c r="B241" i="4"/>
  <c r="A241" i="4"/>
  <c r="C241" i="4"/>
  <c r="B242" i="4"/>
  <c r="A242" i="4"/>
  <c r="C242" i="4"/>
  <c r="B243" i="4"/>
  <c r="A243" i="4"/>
  <c r="C243" i="4"/>
  <c r="B244" i="4"/>
  <c r="A244" i="4"/>
  <c r="C244" i="4"/>
  <c r="B245" i="4"/>
  <c r="A245" i="4"/>
  <c r="C245" i="4"/>
  <c r="B246" i="4"/>
  <c r="A246" i="4"/>
  <c r="C246" i="4"/>
  <c r="B247" i="4"/>
  <c r="A247" i="4"/>
  <c r="C247" i="4"/>
  <c r="B248" i="4"/>
  <c r="A248" i="4"/>
  <c r="C248" i="4"/>
  <c r="B249" i="4"/>
  <c r="A249" i="4"/>
  <c r="C249" i="4"/>
  <c r="B250" i="4"/>
  <c r="A250" i="4"/>
  <c r="C250" i="4"/>
  <c r="B251" i="4"/>
  <c r="A251" i="4"/>
  <c r="C251" i="4"/>
  <c r="B252" i="4"/>
  <c r="A252" i="4"/>
  <c r="C252" i="4"/>
  <c r="B253" i="4"/>
  <c r="A253" i="4"/>
  <c r="C253" i="4"/>
  <c r="B254" i="4"/>
  <c r="A254" i="4"/>
  <c r="C254" i="4"/>
  <c r="B255" i="4"/>
  <c r="A255" i="4"/>
  <c r="C255" i="4"/>
  <c r="B256" i="4"/>
  <c r="A256" i="4"/>
  <c r="C256" i="4"/>
  <c r="B257" i="4"/>
  <c r="A257" i="4"/>
  <c r="C257" i="4"/>
  <c r="B258" i="4"/>
  <c r="A258" i="4"/>
  <c r="C258" i="4"/>
  <c r="B259" i="4"/>
  <c r="A259" i="4"/>
  <c r="C259" i="4"/>
  <c r="B260" i="4"/>
  <c r="A260" i="4"/>
  <c r="C260" i="4"/>
  <c r="B261" i="4"/>
  <c r="A261" i="4"/>
  <c r="C261" i="4"/>
  <c r="B262" i="4"/>
  <c r="A262" i="4"/>
  <c r="C262" i="4"/>
  <c r="B263" i="4"/>
  <c r="A263" i="4"/>
  <c r="C263" i="4"/>
  <c r="B264" i="4"/>
  <c r="A264" i="4"/>
  <c r="C264" i="4"/>
  <c r="B265" i="4"/>
  <c r="A265" i="4"/>
  <c r="C265" i="4"/>
  <c r="B266" i="4"/>
  <c r="A266" i="4"/>
  <c r="C266" i="4"/>
  <c r="B267" i="4"/>
  <c r="A267" i="4"/>
  <c r="C267" i="4"/>
  <c r="B268" i="4"/>
  <c r="A268" i="4"/>
  <c r="C268" i="4"/>
  <c r="B269" i="4"/>
  <c r="A269" i="4"/>
  <c r="C269" i="4"/>
  <c r="B270" i="4"/>
  <c r="A270" i="4"/>
  <c r="C270" i="4"/>
  <c r="B271" i="4"/>
  <c r="A271" i="4"/>
  <c r="C271" i="4"/>
  <c r="B272" i="4"/>
  <c r="A272" i="4"/>
  <c r="C272" i="4"/>
  <c r="B273" i="4"/>
  <c r="A273" i="4"/>
  <c r="C273" i="4"/>
  <c r="B274" i="4"/>
  <c r="A274" i="4"/>
  <c r="C274" i="4"/>
  <c r="B275" i="4"/>
  <c r="A275" i="4"/>
  <c r="C275" i="4"/>
  <c r="B276" i="4"/>
  <c r="A276" i="4"/>
  <c r="C276" i="4"/>
  <c r="B277" i="4"/>
  <c r="A277" i="4"/>
  <c r="C277" i="4"/>
  <c r="B278" i="4"/>
  <c r="A278" i="4"/>
  <c r="C278" i="4"/>
  <c r="B279" i="4"/>
  <c r="A279" i="4"/>
  <c r="C279" i="4"/>
  <c r="B280" i="4"/>
  <c r="A280" i="4"/>
  <c r="C280" i="4"/>
  <c r="B281" i="4"/>
  <c r="A281" i="4"/>
  <c r="C281" i="4"/>
  <c r="B282" i="4"/>
  <c r="A282" i="4"/>
  <c r="C282" i="4"/>
  <c r="B283" i="4"/>
  <c r="A283" i="4"/>
  <c r="C283" i="4"/>
  <c r="B284" i="4"/>
  <c r="A284" i="4"/>
  <c r="C284" i="4"/>
  <c r="B285" i="4"/>
  <c r="A285" i="4"/>
  <c r="C285" i="4"/>
  <c r="B286" i="4"/>
  <c r="A286" i="4"/>
  <c r="C286" i="4"/>
  <c r="B287" i="4"/>
  <c r="A287" i="4"/>
  <c r="C287" i="4"/>
  <c r="B288" i="4"/>
  <c r="A288" i="4"/>
  <c r="C288" i="4"/>
  <c r="B289" i="4"/>
  <c r="A289" i="4"/>
  <c r="C289" i="4"/>
  <c r="B290" i="4"/>
  <c r="A290" i="4"/>
  <c r="C290" i="4"/>
  <c r="B291" i="4"/>
  <c r="A291" i="4"/>
  <c r="C291" i="4"/>
  <c r="B292" i="4"/>
  <c r="A292" i="4"/>
  <c r="C292" i="4"/>
  <c r="B293" i="4"/>
  <c r="A293" i="4"/>
  <c r="C293" i="4"/>
  <c r="B294" i="4"/>
  <c r="A294" i="4"/>
  <c r="C294" i="4"/>
  <c r="B295" i="4"/>
  <c r="A295" i="4"/>
  <c r="C295" i="4"/>
  <c r="B296" i="4"/>
  <c r="A296" i="4"/>
  <c r="C296" i="4"/>
  <c r="B297" i="4"/>
  <c r="A297" i="4"/>
  <c r="C297" i="4"/>
  <c r="B298" i="4"/>
  <c r="A298" i="4"/>
  <c r="C298" i="4"/>
  <c r="B299" i="4"/>
  <c r="A299" i="4"/>
  <c r="C299" i="4"/>
  <c r="B300" i="4"/>
  <c r="A300" i="4"/>
  <c r="C300" i="4"/>
  <c r="B301" i="4"/>
  <c r="A301" i="4"/>
  <c r="C301" i="4"/>
  <c r="B302" i="4"/>
  <c r="A302" i="4"/>
  <c r="C302" i="4"/>
  <c r="B303" i="4"/>
  <c r="A303" i="4"/>
  <c r="C303" i="4"/>
  <c r="B304" i="4"/>
  <c r="A304" i="4"/>
  <c r="C304" i="4"/>
  <c r="B305" i="4"/>
  <c r="A305" i="4"/>
  <c r="C305" i="4"/>
  <c r="B306" i="4"/>
  <c r="A306" i="4"/>
  <c r="C306" i="4"/>
  <c r="B307" i="4"/>
  <c r="A307" i="4"/>
  <c r="C307" i="4"/>
  <c r="B308" i="4"/>
  <c r="A308" i="4"/>
  <c r="C308" i="4"/>
  <c r="B309" i="4"/>
  <c r="A309" i="4"/>
  <c r="C309" i="4"/>
  <c r="B310" i="4"/>
  <c r="A310" i="4"/>
  <c r="C310" i="4"/>
  <c r="B311" i="4"/>
  <c r="A311" i="4"/>
  <c r="C311" i="4"/>
  <c r="B312" i="4"/>
  <c r="A312" i="4"/>
  <c r="C312" i="4"/>
  <c r="B313" i="4"/>
  <c r="A313" i="4"/>
  <c r="C313" i="4"/>
  <c r="B314" i="4"/>
  <c r="A314" i="4"/>
  <c r="C314" i="4"/>
  <c r="B315" i="4"/>
  <c r="A315" i="4"/>
  <c r="C315" i="4"/>
  <c r="B316" i="4"/>
  <c r="A316" i="4"/>
  <c r="C316" i="4"/>
  <c r="B317" i="4"/>
  <c r="A317" i="4"/>
  <c r="C317" i="4"/>
  <c r="B318" i="4"/>
  <c r="A318" i="4"/>
  <c r="C318" i="4"/>
  <c r="B319" i="4"/>
  <c r="A319" i="4"/>
  <c r="C319" i="4"/>
  <c r="B320" i="4"/>
  <c r="A320" i="4"/>
  <c r="C320" i="4"/>
  <c r="B321" i="4"/>
  <c r="A321" i="4"/>
  <c r="C321" i="4"/>
  <c r="B322" i="4"/>
  <c r="A322" i="4"/>
  <c r="C322" i="4"/>
  <c r="B323" i="4"/>
  <c r="A323" i="4"/>
  <c r="C323" i="4"/>
  <c r="B324" i="4"/>
  <c r="A324" i="4"/>
  <c r="C324" i="4"/>
  <c r="B325" i="4"/>
  <c r="A325" i="4"/>
  <c r="C325" i="4"/>
  <c r="B326" i="4"/>
  <c r="A326" i="4"/>
  <c r="C326" i="4"/>
  <c r="B327" i="4"/>
  <c r="A327" i="4"/>
  <c r="C327" i="4"/>
  <c r="B328" i="4"/>
  <c r="A328" i="4"/>
  <c r="C328" i="4"/>
  <c r="B329" i="4"/>
  <c r="A329" i="4"/>
  <c r="C329" i="4"/>
  <c r="B330" i="4"/>
  <c r="A330" i="4"/>
  <c r="C330" i="4"/>
  <c r="B331" i="4"/>
  <c r="A331" i="4"/>
  <c r="C331" i="4"/>
  <c r="B332" i="4"/>
  <c r="A332" i="4"/>
  <c r="C332" i="4"/>
  <c r="B333" i="4"/>
  <c r="A333" i="4"/>
  <c r="C333" i="4"/>
  <c r="B334" i="4"/>
  <c r="A334" i="4"/>
  <c r="C334" i="4"/>
  <c r="B335" i="4"/>
  <c r="A335" i="4"/>
  <c r="C335" i="4"/>
  <c r="B336" i="4"/>
  <c r="A336" i="4"/>
  <c r="C336" i="4"/>
  <c r="B337" i="4"/>
  <c r="A337" i="4"/>
  <c r="C337" i="4"/>
  <c r="B338" i="4"/>
  <c r="A338" i="4"/>
  <c r="C338" i="4"/>
  <c r="B339" i="4"/>
  <c r="A339" i="4"/>
  <c r="C339" i="4"/>
  <c r="B340" i="4"/>
  <c r="A340" i="4"/>
  <c r="C340" i="4"/>
  <c r="B341" i="4"/>
  <c r="A341" i="4"/>
  <c r="C341" i="4"/>
  <c r="B342" i="4"/>
  <c r="A342" i="4"/>
  <c r="C342" i="4"/>
  <c r="B343" i="4"/>
  <c r="A343" i="4"/>
  <c r="C343" i="4"/>
  <c r="B344" i="4"/>
  <c r="A344" i="4"/>
  <c r="C344" i="4"/>
  <c r="B345" i="4"/>
  <c r="A345" i="4"/>
  <c r="C345" i="4"/>
  <c r="B346" i="4"/>
  <c r="A346" i="4"/>
  <c r="C346" i="4"/>
  <c r="B347" i="4"/>
  <c r="A347" i="4"/>
  <c r="C347" i="4"/>
  <c r="B348" i="4"/>
  <c r="A348" i="4"/>
  <c r="C348" i="4"/>
  <c r="B349" i="4"/>
  <c r="A349" i="4"/>
  <c r="C349" i="4"/>
  <c r="B350" i="4"/>
  <c r="A350" i="4"/>
  <c r="C350" i="4"/>
  <c r="B351" i="4"/>
  <c r="A351" i="4"/>
  <c r="C351" i="4"/>
  <c r="B352" i="4"/>
  <c r="A352" i="4"/>
  <c r="C352" i="4"/>
  <c r="B353" i="4"/>
  <c r="A353" i="4"/>
  <c r="C353" i="4"/>
  <c r="B354" i="4"/>
  <c r="A354" i="4"/>
  <c r="C354" i="4"/>
  <c r="B355" i="4"/>
  <c r="A355" i="4"/>
  <c r="C355" i="4"/>
  <c r="B356" i="4"/>
  <c r="A356" i="4"/>
  <c r="C356" i="4"/>
  <c r="B357" i="4"/>
  <c r="A357" i="4"/>
  <c r="C357" i="4"/>
  <c r="B358" i="4"/>
  <c r="A358" i="4"/>
  <c r="C358" i="4"/>
  <c r="B359" i="4"/>
  <c r="A359" i="4"/>
  <c r="C359" i="4"/>
  <c r="B360" i="4"/>
  <c r="A360" i="4"/>
  <c r="C360" i="4"/>
  <c r="B361" i="4"/>
  <c r="A361" i="4"/>
  <c r="C361" i="4"/>
  <c r="B362" i="4"/>
  <c r="A362" i="4"/>
  <c r="C362" i="4"/>
  <c r="B363" i="4"/>
  <c r="A363" i="4"/>
  <c r="C363" i="4"/>
  <c r="B364" i="4"/>
  <c r="A364" i="4"/>
  <c r="C364" i="4"/>
  <c r="B365" i="4"/>
  <c r="A365" i="4"/>
  <c r="C365" i="4"/>
  <c r="B366" i="4"/>
  <c r="A366" i="4"/>
  <c r="C366" i="4"/>
  <c r="B367" i="4"/>
  <c r="A367" i="4"/>
  <c r="C367" i="4"/>
  <c r="B368" i="4"/>
  <c r="A368" i="4"/>
  <c r="C368" i="4"/>
  <c r="B369" i="4"/>
  <c r="A369" i="4"/>
  <c r="C369" i="4"/>
  <c r="B370" i="4"/>
  <c r="A370" i="4"/>
  <c r="C370" i="4"/>
  <c r="B371" i="4"/>
  <c r="A371" i="4"/>
  <c r="C371" i="4"/>
  <c r="B372" i="4"/>
  <c r="A372" i="4"/>
  <c r="C372" i="4"/>
  <c r="B373" i="4"/>
  <c r="A373" i="4"/>
  <c r="C373" i="4"/>
  <c r="B374" i="4"/>
  <c r="A374" i="4"/>
  <c r="C374" i="4"/>
  <c r="B375" i="4"/>
  <c r="A375" i="4"/>
  <c r="C375" i="4"/>
  <c r="B376" i="4"/>
  <c r="A376" i="4"/>
  <c r="C376" i="4"/>
  <c r="B377" i="4"/>
  <c r="A377" i="4"/>
  <c r="C377" i="4"/>
  <c r="B378" i="4"/>
  <c r="A378" i="4"/>
  <c r="C378" i="4"/>
  <c r="B379" i="4"/>
  <c r="A379" i="4"/>
  <c r="C379" i="4"/>
  <c r="B380" i="4"/>
  <c r="A380" i="4"/>
  <c r="C380" i="4"/>
  <c r="B381" i="4"/>
  <c r="A381" i="4"/>
  <c r="C381" i="4"/>
  <c r="B382" i="4"/>
  <c r="A382" i="4"/>
  <c r="C382" i="4"/>
  <c r="B383" i="4"/>
  <c r="A383" i="4"/>
  <c r="C383" i="4"/>
  <c r="B384" i="4"/>
  <c r="A384" i="4"/>
  <c r="C384" i="4"/>
  <c r="B385" i="4"/>
  <c r="A385" i="4"/>
  <c r="C385" i="4"/>
  <c r="B386" i="4"/>
  <c r="A386" i="4"/>
  <c r="C386" i="4"/>
  <c r="B387" i="4"/>
  <c r="A387" i="4"/>
  <c r="C387" i="4"/>
  <c r="B388" i="4"/>
  <c r="A388" i="4"/>
  <c r="C388" i="4"/>
  <c r="B389" i="4"/>
  <c r="A389" i="4"/>
  <c r="C389" i="4"/>
  <c r="B390" i="4"/>
  <c r="A390" i="4"/>
  <c r="C390" i="4"/>
  <c r="B391" i="4"/>
  <c r="A391" i="4"/>
  <c r="C391" i="4"/>
  <c r="B392" i="4"/>
  <c r="A392" i="4"/>
  <c r="C392" i="4"/>
  <c r="B393" i="4"/>
  <c r="A393" i="4"/>
  <c r="C393" i="4"/>
  <c r="B394" i="4"/>
  <c r="A394" i="4"/>
  <c r="C394" i="4"/>
  <c r="B395" i="4"/>
  <c r="A395" i="4"/>
  <c r="C395" i="4"/>
  <c r="B396" i="4"/>
  <c r="A396" i="4"/>
  <c r="C396" i="4"/>
  <c r="B397" i="4"/>
  <c r="A397" i="4"/>
  <c r="C397" i="4"/>
  <c r="B398" i="4"/>
  <c r="A398" i="4"/>
  <c r="C398" i="4"/>
  <c r="B399" i="4"/>
  <c r="A399" i="4"/>
  <c r="C399" i="4"/>
  <c r="B400" i="4"/>
  <c r="A400" i="4"/>
  <c r="C400" i="4"/>
  <c r="B401" i="4"/>
  <c r="A401" i="4"/>
  <c r="C401" i="4"/>
  <c r="B402" i="4"/>
  <c r="A402" i="4"/>
  <c r="C402" i="4"/>
  <c r="B403" i="4"/>
  <c r="A403" i="4"/>
  <c r="C403" i="4"/>
  <c r="B404" i="4"/>
  <c r="A404" i="4"/>
  <c r="C404" i="4"/>
  <c r="B405" i="4"/>
  <c r="A405" i="4"/>
  <c r="C405" i="4"/>
  <c r="B406" i="4"/>
  <c r="A406" i="4"/>
  <c r="C406" i="4"/>
  <c r="B407" i="4"/>
  <c r="A407" i="4"/>
  <c r="C407" i="4"/>
  <c r="B408" i="4"/>
  <c r="A408" i="4"/>
  <c r="C408" i="4"/>
  <c r="B409" i="4"/>
  <c r="A409" i="4"/>
  <c r="C409" i="4"/>
  <c r="B410" i="4"/>
  <c r="A410" i="4"/>
  <c r="C410" i="4"/>
  <c r="B411" i="4"/>
  <c r="A411" i="4"/>
  <c r="C411" i="4"/>
  <c r="B412" i="4"/>
  <c r="A412" i="4"/>
  <c r="C412" i="4"/>
  <c r="B413" i="4"/>
  <c r="A413" i="4"/>
  <c r="C413" i="4"/>
  <c r="B414" i="4"/>
  <c r="A414" i="4"/>
  <c r="C414" i="4"/>
  <c r="B415" i="4"/>
  <c r="A415" i="4"/>
  <c r="C415" i="4"/>
  <c r="B416" i="4"/>
  <c r="A416" i="4"/>
  <c r="C416" i="4"/>
  <c r="B417" i="4"/>
  <c r="A417" i="4"/>
  <c r="C417" i="4"/>
  <c r="B418" i="4"/>
  <c r="A418" i="4"/>
  <c r="C418" i="4"/>
  <c r="B419" i="4"/>
  <c r="A419" i="4"/>
  <c r="C419" i="4"/>
  <c r="B420" i="4"/>
  <c r="A420" i="4"/>
  <c r="C420" i="4"/>
  <c r="B421" i="4"/>
  <c r="A421" i="4"/>
  <c r="C421" i="4"/>
  <c r="B422" i="4"/>
  <c r="A422" i="4"/>
  <c r="C422" i="4"/>
  <c r="B423" i="4"/>
  <c r="A423" i="4"/>
  <c r="C423" i="4"/>
  <c r="B424" i="4"/>
  <c r="A424" i="4"/>
  <c r="C424" i="4"/>
  <c r="B425" i="4"/>
  <c r="A425" i="4"/>
  <c r="C425" i="4"/>
  <c r="B426" i="4"/>
  <c r="A426" i="4"/>
  <c r="C426" i="4"/>
  <c r="B427" i="4"/>
  <c r="A427" i="4"/>
  <c r="C427" i="4"/>
  <c r="B428" i="4"/>
  <c r="A428" i="4"/>
  <c r="C428" i="4"/>
  <c r="B429" i="4"/>
  <c r="A429" i="4"/>
  <c r="C429" i="4"/>
  <c r="B430" i="4"/>
  <c r="A430" i="4"/>
  <c r="C430" i="4"/>
  <c r="B431" i="4"/>
  <c r="A431" i="4"/>
  <c r="C431" i="4"/>
  <c r="B432" i="4"/>
  <c r="A432" i="4"/>
  <c r="C432" i="4"/>
  <c r="B433" i="4"/>
  <c r="A433" i="4"/>
  <c r="C433" i="4"/>
  <c r="B434" i="4"/>
  <c r="A434" i="4"/>
  <c r="C434" i="4"/>
  <c r="B435" i="4"/>
  <c r="A435" i="4"/>
  <c r="C435" i="4"/>
  <c r="B436" i="4"/>
  <c r="A436" i="4"/>
  <c r="C436" i="4"/>
  <c r="B437" i="4"/>
  <c r="A437" i="4"/>
  <c r="C437" i="4"/>
  <c r="B438" i="4"/>
  <c r="A438" i="4"/>
  <c r="C438" i="4"/>
  <c r="B439" i="4"/>
  <c r="A439" i="4"/>
  <c r="C439" i="4"/>
  <c r="B440" i="4"/>
  <c r="A440" i="4"/>
  <c r="C440" i="4"/>
  <c r="B441" i="4"/>
  <c r="A441" i="4"/>
  <c r="C441" i="4"/>
  <c r="B442" i="4"/>
  <c r="A442" i="4"/>
  <c r="C442" i="4"/>
  <c r="B443" i="4"/>
  <c r="A443" i="4"/>
  <c r="C443" i="4"/>
  <c r="B444" i="4"/>
  <c r="A444" i="4"/>
  <c r="C444" i="4"/>
  <c r="B445" i="4"/>
  <c r="A445" i="4"/>
  <c r="C445" i="4"/>
  <c r="B446" i="4"/>
  <c r="A446" i="4"/>
  <c r="C446" i="4"/>
  <c r="B447" i="4"/>
  <c r="A447" i="4"/>
  <c r="C447" i="4"/>
  <c r="B448" i="4"/>
  <c r="A448" i="4"/>
  <c r="C448" i="4"/>
  <c r="B449" i="4"/>
  <c r="A449" i="4"/>
  <c r="C449" i="4"/>
  <c r="B450" i="4"/>
  <c r="A450" i="4"/>
  <c r="C450" i="4"/>
  <c r="B451" i="4"/>
  <c r="A451" i="4"/>
  <c r="C451" i="4"/>
  <c r="B452" i="4"/>
  <c r="A452" i="4"/>
  <c r="C452" i="4"/>
  <c r="B453" i="4"/>
  <c r="A453" i="4"/>
  <c r="C453" i="4"/>
  <c r="B454" i="4"/>
  <c r="A454" i="4"/>
  <c r="C454" i="4"/>
  <c r="B455" i="4"/>
  <c r="A455" i="4"/>
  <c r="C455" i="4"/>
  <c r="B456" i="4"/>
  <c r="A456" i="4"/>
  <c r="C456" i="4"/>
  <c r="B457" i="4"/>
  <c r="A457" i="4"/>
  <c r="C457" i="4"/>
  <c r="B458" i="4"/>
  <c r="A458" i="4"/>
  <c r="C458" i="4"/>
  <c r="B459" i="4"/>
  <c r="A459" i="4"/>
  <c r="C459" i="4"/>
  <c r="B460" i="4"/>
  <c r="A460" i="4"/>
  <c r="C460" i="4"/>
  <c r="B461" i="4"/>
  <c r="A461" i="4"/>
  <c r="C461" i="4"/>
  <c r="B462" i="4"/>
  <c r="A462" i="4"/>
  <c r="C462" i="4"/>
  <c r="B463" i="4"/>
  <c r="A463" i="4"/>
  <c r="C463" i="4"/>
  <c r="B464" i="4"/>
  <c r="A464" i="4"/>
  <c r="C464" i="4"/>
  <c r="B465" i="4"/>
  <c r="A465" i="4"/>
  <c r="C465" i="4"/>
  <c r="B466" i="4"/>
  <c r="A466" i="4"/>
  <c r="C466" i="4"/>
  <c r="B467" i="4"/>
  <c r="A467" i="4"/>
  <c r="C467" i="4"/>
  <c r="B468" i="4"/>
  <c r="A468" i="4"/>
  <c r="C468" i="4"/>
  <c r="B469" i="4"/>
  <c r="A469" i="4"/>
  <c r="C469" i="4"/>
  <c r="B470" i="4"/>
  <c r="A470" i="4"/>
  <c r="C470" i="4"/>
  <c r="B471" i="4"/>
  <c r="A471" i="4"/>
  <c r="C471" i="4"/>
  <c r="B472" i="4"/>
  <c r="A472" i="4"/>
  <c r="C472" i="4"/>
  <c r="B473" i="4"/>
  <c r="A473" i="4"/>
  <c r="C473" i="4"/>
  <c r="B474" i="4"/>
  <c r="A474" i="4"/>
  <c r="C474" i="4"/>
  <c r="B475" i="4"/>
  <c r="A475" i="4"/>
  <c r="C475" i="4"/>
  <c r="B476" i="4"/>
  <c r="A476" i="4"/>
  <c r="C476" i="4"/>
  <c r="B477" i="4"/>
  <c r="A477" i="4"/>
  <c r="C477" i="4"/>
  <c r="B478" i="4"/>
  <c r="A478" i="4"/>
  <c r="C478" i="4"/>
  <c r="B479" i="4"/>
  <c r="A479" i="4"/>
  <c r="C479" i="4"/>
  <c r="B480" i="4"/>
  <c r="A480" i="4"/>
  <c r="C480" i="4"/>
  <c r="B481" i="4"/>
  <c r="A481" i="4"/>
  <c r="C481" i="4"/>
  <c r="B482" i="4"/>
  <c r="A482" i="4"/>
  <c r="C482" i="4"/>
  <c r="B483" i="4"/>
  <c r="A483" i="4"/>
  <c r="C483" i="4"/>
  <c r="B484" i="4"/>
  <c r="A484" i="4"/>
  <c r="C484" i="4"/>
  <c r="B485" i="4"/>
  <c r="A485" i="4"/>
  <c r="C485" i="4"/>
  <c r="B486" i="4"/>
  <c r="A486" i="4"/>
  <c r="C486" i="4"/>
  <c r="B487" i="4"/>
  <c r="A487" i="4"/>
  <c r="C487" i="4"/>
  <c r="B488" i="4"/>
  <c r="A488" i="4"/>
  <c r="C488" i="4"/>
  <c r="B489" i="4"/>
  <c r="A489" i="4"/>
  <c r="C489" i="4"/>
  <c r="B490" i="4"/>
  <c r="A490" i="4"/>
  <c r="C490" i="4"/>
  <c r="B491" i="4"/>
  <c r="A491" i="4"/>
  <c r="C491" i="4"/>
  <c r="B492" i="4"/>
  <c r="A492" i="4"/>
  <c r="C492" i="4"/>
  <c r="B493" i="4"/>
  <c r="A493" i="4"/>
  <c r="C493" i="4"/>
  <c r="B494" i="4"/>
  <c r="A494" i="4"/>
  <c r="C494" i="4"/>
  <c r="B495" i="4"/>
  <c r="A495" i="4"/>
  <c r="C495" i="4"/>
  <c r="B496" i="4"/>
  <c r="A496" i="4"/>
  <c r="C496" i="4"/>
  <c r="B497" i="4"/>
  <c r="A497" i="4"/>
  <c r="C497" i="4"/>
  <c r="B498" i="4"/>
  <c r="A498" i="4"/>
  <c r="C498" i="4"/>
  <c r="B499" i="4"/>
  <c r="A499" i="4"/>
  <c r="C499" i="4"/>
  <c r="B500" i="4"/>
  <c r="A500" i="4"/>
  <c r="C500" i="4"/>
  <c r="B501" i="4"/>
  <c r="A501" i="4"/>
  <c r="C501" i="4"/>
  <c r="C8" i="4"/>
  <c r="B8" i="4"/>
  <c r="A8" i="4"/>
  <c r="B14" i="3"/>
  <c r="B15" i="3"/>
  <c r="B16" i="3"/>
  <c r="B17" i="3"/>
  <c r="B18" i="3"/>
  <c r="B19" i="3"/>
  <c r="B20" i="3"/>
  <c r="B21" i="3"/>
  <c r="B22" i="3"/>
  <c r="I4" i="4"/>
  <c r="J3" i="4"/>
  <c r="J2" i="4"/>
  <c r="I3" i="4"/>
  <c r="I2" i="4"/>
  <c r="C3" i="4"/>
  <c r="E2" i="4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9" i="2"/>
  <c r="C11" i="7"/>
  <c r="D11" i="7"/>
  <c r="E6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C127" i="7"/>
  <c r="D127" i="7"/>
  <c r="E127" i="7"/>
  <c r="C128" i="7"/>
  <c r="D128" i="7"/>
  <c r="E128" i="7"/>
  <c r="C129" i="7"/>
  <c r="D129" i="7"/>
  <c r="E129" i="7"/>
  <c r="C130" i="7"/>
  <c r="D130" i="7"/>
  <c r="E130" i="7"/>
  <c r="C131" i="7"/>
  <c r="D131" i="7"/>
  <c r="E131" i="7"/>
  <c r="C132" i="7"/>
  <c r="D132" i="7"/>
  <c r="E132" i="7"/>
  <c r="C133" i="7"/>
  <c r="D133" i="7"/>
  <c r="E133" i="7"/>
  <c r="C134" i="7"/>
  <c r="D134" i="7"/>
  <c r="E134" i="7"/>
  <c r="C135" i="7"/>
  <c r="D135" i="7"/>
  <c r="E135" i="7"/>
  <c r="C136" i="7"/>
  <c r="D136" i="7"/>
  <c r="E136" i="7"/>
  <c r="C137" i="7"/>
  <c r="D137" i="7"/>
  <c r="E137" i="7"/>
  <c r="C138" i="7"/>
  <c r="D138" i="7"/>
  <c r="E138" i="7"/>
  <c r="C139" i="7"/>
  <c r="D139" i="7"/>
  <c r="E139" i="7"/>
  <c r="C140" i="7"/>
  <c r="D140" i="7"/>
  <c r="E140" i="7"/>
  <c r="C141" i="7"/>
  <c r="D141" i="7"/>
  <c r="E141" i="7"/>
  <c r="C142" i="7"/>
  <c r="D142" i="7"/>
  <c r="E142" i="7"/>
  <c r="C143" i="7"/>
  <c r="D143" i="7"/>
  <c r="E143" i="7"/>
  <c r="C144" i="7"/>
  <c r="D144" i="7"/>
  <c r="E144" i="7"/>
  <c r="C145" i="7"/>
  <c r="D145" i="7"/>
  <c r="E145" i="7"/>
  <c r="C146" i="7"/>
  <c r="D146" i="7"/>
  <c r="E146" i="7"/>
  <c r="C147" i="7"/>
  <c r="D147" i="7"/>
  <c r="E147" i="7"/>
  <c r="C148" i="7"/>
  <c r="D148" i="7"/>
  <c r="E148" i="7"/>
  <c r="C149" i="7"/>
  <c r="D149" i="7"/>
  <c r="E149" i="7"/>
  <c r="C150" i="7"/>
  <c r="D150" i="7"/>
  <c r="E150" i="7"/>
  <c r="C151" i="7"/>
  <c r="D151" i="7"/>
  <c r="E151" i="7"/>
  <c r="C152" i="7"/>
  <c r="D152" i="7"/>
  <c r="E152" i="7"/>
  <c r="C153" i="7"/>
  <c r="D153" i="7"/>
  <c r="E153" i="7"/>
  <c r="C154" i="7"/>
  <c r="D154" i="7"/>
  <c r="E154" i="7"/>
  <c r="C155" i="7"/>
  <c r="D155" i="7"/>
  <c r="E155" i="7"/>
  <c r="C156" i="7"/>
  <c r="D156" i="7"/>
  <c r="E156" i="7"/>
  <c r="C157" i="7"/>
  <c r="D157" i="7"/>
  <c r="E157" i="7"/>
  <c r="C158" i="7"/>
  <c r="D158" i="7"/>
  <c r="E158" i="7"/>
  <c r="C159" i="7"/>
  <c r="D159" i="7"/>
  <c r="E159" i="7"/>
  <c r="C160" i="7"/>
  <c r="D160" i="7"/>
  <c r="E160" i="7"/>
  <c r="C161" i="7"/>
  <c r="D161" i="7"/>
  <c r="E161" i="7"/>
  <c r="C162" i="7"/>
  <c r="D162" i="7"/>
  <c r="E162" i="7"/>
  <c r="C163" i="7"/>
  <c r="D163" i="7"/>
  <c r="E163" i="7"/>
  <c r="C164" i="7"/>
  <c r="D164" i="7"/>
  <c r="E164" i="7"/>
  <c r="C165" i="7"/>
  <c r="D165" i="7"/>
  <c r="E165" i="7"/>
  <c r="C166" i="7"/>
  <c r="D166" i="7"/>
  <c r="E166" i="7"/>
  <c r="C167" i="7"/>
  <c r="D167" i="7"/>
  <c r="E167" i="7"/>
  <c r="C168" i="7"/>
  <c r="D168" i="7"/>
  <c r="E168" i="7"/>
  <c r="C169" i="7"/>
  <c r="D169" i="7"/>
  <c r="E169" i="7"/>
  <c r="C170" i="7"/>
  <c r="D170" i="7"/>
  <c r="E170" i="7"/>
  <c r="C171" i="7"/>
  <c r="D171" i="7"/>
  <c r="E171" i="7"/>
  <c r="C172" i="7"/>
  <c r="D172" i="7"/>
  <c r="E172" i="7"/>
  <c r="C173" i="7"/>
  <c r="D173" i="7"/>
  <c r="E173" i="7"/>
  <c r="C174" i="7"/>
  <c r="D174" i="7"/>
  <c r="E174" i="7"/>
  <c r="C175" i="7"/>
  <c r="D175" i="7"/>
  <c r="E175" i="7"/>
  <c r="C176" i="7"/>
  <c r="D176" i="7"/>
  <c r="E176" i="7"/>
  <c r="C177" i="7"/>
  <c r="D177" i="7"/>
  <c r="E177" i="7"/>
  <c r="C178" i="7"/>
  <c r="D178" i="7"/>
  <c r="E178" i="7"/>
  <c r="C179" i="7"/>
  <c r="D179" i="7"/>
  <c r="E179" i="7"/>
  <c r="C180" i="7"/>
  <c r="D180" i="7"/>
  <c r="E180" i="7"/>
  <c r="C181" i="7"/>
  <c r="D181" i="7"/>
  <c r="E181" i="7"/>
  <c r="C182" i="7"/>
  <c r="D182" i="7"/>
  <c r="E182" i="7"/>
  <c r="C183" i="7"/>
  <c r="D183" i="7"/>
  <c r="E183" i="7"/>
  <c r="C184" i="7"/>
  <c r="D184" i="7"/>
  <c r="E184" i="7"/>
  <c r="C185" i="7"/>
  <c r="D185" i="7"/>
  <c r="E185" i="7"/>
  <c r="C186" i="7"/>
  <c r="D186" i="7"/>
  <c r="E186" i="7"/>
  <c r="C187" i="7"/>
  <c r="D187" i="7"/>
  <c r="E187" i="7"/>
  <c r="C188" i="7"/>
  <c r="D188" i="7"/>
  <c r="E188" i="7"/>
  <c r="C189" i="7"/>
  <c r="D189" i="7"/>
  <c r="E189" i="7"/>
  <c r="C190" i="7"/>
  <c r="D190" i="7"/>
  <c r="E190" i="7"/>
  <c r="C191" i="7"/>
  <c r="D191" i="7"/>
  <c r="E191" i="7"/>
  <c r="C192" i="7"/>
  <c r="D192" i="7"/>
  <c r="E192" i="7"/>
  <c r="C193" i="7"/>
  <c r="D193" i="7"/>
  <c r="E193" i="7"/>
  <c r="C194" i="7"/>
  <c r="D194" i="7"/>
  <c r="E194" i="7"/>
  <c r="C195" i="7"/>
  <c r="D195" i="7"/>
  <c r="E195" i="7"/>
  <c r="C196" i="7"/>
  <c r="D196" i="7"/>
  <c r="E196" i="7"/>
  <c r="C197" i="7"/>
  <c r="D197" i="7"/>
  <c r="E197" i="7"/>
  <c r="C198" i="7"/>
  <c r="D198" i="7"/>
  <c r="E198" i="7"/>
  <c r="C199" i="7"/>
  <c r="D199" i="7"/>
  <c r="E199" i="7"/>
  <c r="C200" i="7"/>
  <c r="D200" i="7"/>
  <c r="E200" i="7"/>
  <c r="C201" i="7"/>
  <c r="D201" i="7"/>
  <c r="E201" i="7"/>
  <c r="C202" i="7"/>
  <c r="D202" i="7"/>
  <c r="E202" i="7"/>
  <c r="C203" i="7"/>
  <c r="D203" i="7"/>
  <c r="E203" i="7"/>
  <c r="C204" i="7"/>
  <c r="D204" i="7"/>
  <c r="E204" i="7"/>
  <c r="C205" i="7"/>
  <c r="D205" i="7"/>
  <c r="E205" i="7"/>
  <c r="C206" i="7"/>
  <c r="D206" i="7"/>
  <c r="E206" i="7"/>
  <c r="C207" i="7"/>
  <c r="D207" i="7"/>
  <c r="E207" i="7"/>
  <c r="C208" i="7"/>
  <c r="D208" i="7"/>
  <c r="E208" i="7"/>
  <c r="C209" i="7"/>
  <c r="D209" i="7"/>
  <c r="E209" i="7"/>
  <c r="C210" i="7"/>
  <c r="D210" i="7"/>
  <c r="E210" i="7"/>
  <c r="C211" i="7"/>
  <c r="D211" i="7"/>
  <c r="E211" i="7"/>
  <c r="C212" i="7"/>
  <c r="D212" i="7"/>
  <c r="E212" i="7"/>
  <c r="C213" i="7"/>
  <c r="D213" i="7"/>
  <c r="E213" i="7"/>
  <c r="C214" i="7"/>
  <c r="D214" i="7"/>
  <c r="E214" i="7"/>
  <c r="C215" i="7"/>
  <c r="D215" i="7"/>
  <c r="E215" i="7"/>
  <c r="C216" i="7"/>
  <c r="D216" i="7"/>
  <c r="E216" i="7"/>
  <c r="C217" i="7"/>
  <c r="D217" i="7"/>
  <c r="E217" i="7"/>
  <c r="C218" i="7"/>
  <c r="D218" i="7"/>
  <c r="E218" i="7"/>
  <c r="C219" i="7"/>
  <c r="D219" i="7"/>
  <c r="E219" i="7"/>
  <c r="C220" i="7"/>
  <c r="D220" i="7"/>
  <c r="E220" i="7"/>
  <c r="C221" i="7"/>
  <c r="D221" i="7"/>
  <c r="E221" i="7"/>
  <c r="C222" i="7"/>
  <c r="D222" i="7"/>
  <c r="E222" i="7"/>
  <c r="C223" i="7"/>
  <c r="D223" i="7"/>
  <c r="E223" i="7"/>
  <c r="C224" i="7"/>
  <c r="D224" i="7"/>
  <c r="E224" i="7"/>
  <c r="C225" i="7"/>
  <c r="D225" i="7"/>
  <c r="E225" i="7"/>
  <c r="C226" i="7"/>
  <c r="D226" i="7"/>
  <c r="E226" i="7"/>
  <c r="C227" i="7"/>
  <c r="D227" i="7"/>
  <c r="E227" i="7"/>
  <c r="C228" i="7"/>
  <c r="D228" i="7"/>
  <c r="E228" i="7"/>
  <c r="C229" i="7"/>
  <c r="D229" i="7"/>
  <c r="E229" i="7"/>
  <c r="C230" i="7"/>
  <c r="D230" i="7"/>
  <c r="E230" i="7"/>
  <c r="C231" i="7"/>
  <c r="D231" i="7"/>
  <c r="E231" i="7"/>
  <c r="C232" i="7"/>
  <c r="D232" i="7"/>
  <c r="E232" i="7"/>
  <c r="C233" i="7"/>
  <c r="D233" i="7"/>
  <c r="E233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10" i="7"/>
  <c r="D10" i="7"/>
  <c r="E10" i="7"/>
  <c r="H14" i="1"/>
  <c r="H17" i="1"/>
  <c r="F11" i="7"/>
  <c r="F12" i="7"/>
  <c r="H15" i="1"/>
  <c r="F13" i="7"/>
  <c r="F14" i="7"/>
  <c r="F15" i="7"/>
  <c r="H16" i="1"/>
  <c r="F16" i="7"/>
  <c r="F17" i="7"/>
  <c r="F18" i="7"/>
  <c r="H18" i="1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10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B27" i="4"/>
  <c r="AD27" i="4"/>
  <c r="AC27" i="4"/>
  <c r="AB26" i="4"/>
  <c r="AD26" i="4"/>
  <c r="AC26" i="4"/>
  <c r="AB25" i="4"/>
  <c r="AD25" i="4"/>
  <c r="AC25" i="4"/>
  <c r="AB24" i="4"/>
  <c r="AD24" i="4"/>
  <c r="AC24" i="4"/>
  <c r="AB23" i="4"/>
  <c r="AD23" i="4"/>
  <c r="AC23" i="4"/>
  <c r="AB22" i="4"/>
  <c r="AC22" i="4"/>
  <c r="AD22" i="4"/>
  <c r="AB21" i="4"/>
  <c r="AD21" i="4"/>
  <c r="AC21" i="4"/>
  <c r="AB20" i="4"/>
  <c r="AD20" i="4"/>
  <c r="AC20" i="4"/>
  <c r="AB19" i="4"/>
  <c r="AD19" i="4"/>
  <c r="AC19" i="4"/>
  <c r="AB18" i="4"/>
  <c r="AD18" i="4"/>
  <c r="AC18" i="4"/>
  <c r="AB17" i="4"/>
  <c r="AD17" i="4"/>
  <c r="AC17" i="4"/>
  <c r="AB16" i="4"/>
  <c r="AD16" i="4"/>
  <c r="AC16" i="4"/>
  <c r="AB15" i="4"/>
  <c r="AD15" i="4"/>
  <c r="AC15" i="4"/>
  <c r="AB14" i="4"/>
  <c r="AD14" i="4"/>
  <c r="AC14" i="4"/>
  <c r="AB13" i="4"/>
  <c r="AD13" i="4"/>
  <c r="AC13" i="4"/>
  <c r="B12" i="3"/>
  <c r="AB12" i="4"/>
  <c r="H8" i="4"/>
  <c r="AC12" i="4"/>
  <c r="AD12" i="4"/>
  <c r="AB11" i="4"/>
  <c r="AC11" i="4"/>
  <c r="AD11" i="4"/>
  <c r="AB10" i="4"/>
  <c r="AD10" i="4"/>
  <c r="AC10" i="4"/>
  <c r="AB9" i="4"/>
  <c r="AD9" i="4"/>
  <c r="AC9" i="4"/>
  <c r="AB8" i="4"/>
  <c r="AD8" i="4"/>
  <c r="AC8" i="4"/>
  <c r="P9" i="4"/>
  <c r="R9" i="4"/>
  <c r="P10" i="4"/>
  <c r="R10" i="4"/>
  <c r="R11" i="4"/>
  <c r="P12" i="4"/>
  <c r="O12" i="4"/>
  <c r="Q12" i="4"/>
  <c r="R12" i="4"/>
  <c r="P13" i="4"/>
  <c r="R13" i="4"/>
  <c r="P14" i="4"/>
  <c r="R14" i="4"/>
  <c r="P15" i="4"/>
  <c r="R15" i="4"/>
  <c r="P16" i="4"/>
  <c r="R16" i="4"/>
  <c r="P17" i="4"/>
  <c r="R17" i="4"/>
  <c r="P18" i="4"/>
  <c r="R18" i="4"/>
  <c r="P19" i="4"/>
  <c r="R19" i="4"/>
  <c r="P20" i="4"/>
  <c r="R20" i="4"/>
  <c r="P21" i="4"/>
  <c r="R21" i="4"/>
  <c r="R22" i="4"/>
  <c r="P23" i="4"/>
  <c r="R23" i="4"/>
  <c r="P24" i="4"/>
  <c r="R24" i="4"/>
  <c r="P25" i="4"/>
  <c r="R25" i="4"/>
  <c r="P26" i="4"/>
  <c r="R26" i="4"/>
  <c r="P27" i="4"/>
  <c r="R27" i="4"/>
  <c r="P8" i="4"/>
  <c r="R8" i="4"/>
  <c r="I9" i="4"/>
  <c r="I10" i="4"/>
  <c r="I11" i="4"/>
  <c r="B13" i="3"/>
  <c r="C13" i="3"/>
  <c r="C14" i="3"/>
  <c r="C15" i="3"/>
  <c r="C16" i="3"/>
  <c r="C17" i="3"/>
  <c r="C18" i="3"/>
  <c r="C19" i="3"/>
  <c r="C20" i="3"/>
  <c r="C21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8" i="4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C12" i="3"/>
  <c r="A12" i="3"/>
  <c r="C11" i="3"/>
  <c r="A11" i="3"/>
  <c r="C10" i="3"/>
  <c r="A10" i="3"/>
  <c r="C9" i="3"/>
  <c r="A9" i="3"/>
  <c r="A13" i="2"/>
  <c r="A12" i="2"/>
  <c r="A11" i="2"/>
  <c r="A10" i="2"/>
  <c r="A9" i="2"/>
</calcChain>
</file>

<file path=xl/comments1.xml><?xml version="1.0" encoding="utf-8"?>
<comments xmlns="http://schemas.openxmlformats.org/spreadsheetml/2006/main">
  <authors>
    <author>Christophe MOUSSERON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 xml:space="preserve">sélectionner le nom dans la liste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<sst xmlns="http://schemas.openxmlformats.org/spreadsheetml/2006/main" count="738" uniqueCount="167">
  <si>
    <t>FR langage oral</t>
  </si>
  <si>
    <t>FR lecture et compréhension de l'écrit</t>
  </si>
  <si>
    <t>FR écriture</t>
  </si>
  <si>
    <t>FR étude de la langue (grammaire, orthographe, lexique)</t>
  </si>
  <si>
    <t>Année:</t>
  </si>
  <si>
    <t>MATHS nombres et calcul</t>
  </si>
  <si>
    <t>MATHS espace et géométrie</t>
  </si>
  <si>
    <t>MATHS grandeurs et mesures</t>
  </si>
  <si>
    <t>education physique et sportive</t>
  </si>
  <si>
    <t>Configuration</t>
  </si>
  <si>
    <t>LV écouter et comprendre</t>
  </si>
  <si>
    <t>Indiquez ici les bornes pour les différentes échelles de notation. Vous pouvez  utiliser 3 types de notations différents. Pour changer, il suffit de spécifier le choix du système par 1, 2, ou 3 en dessous du tableau.</t>
  </si>
  <si>
    <t>LV lire et comprendre</t>
  </si>
  <si>
    <t>LV parler en continu</t>
  </si>
  <si>
    <t>Bornes de notation</t>
  </si>
  <si>
    <t>Système de notation</t>
  </si>
  <si>
    <t>LV écrire</t>
  </si>
  <si>
    <t>LV réagir et dialoguer</t>
  </si>
  <si>
    <t xml:space="preserve">de </t>
  </si>
  <si>
    <t>à</t>
  </si>
  <si>
    <t>Dépassée</t>
  </si>
  <si>
    <t>A</t>
  </si>
  <si>
    <t>Très bonne maîtrise</t>
  </si>
  <si>
    <t>LV découvrir les aspects culturels de la langue</t>
  </si>
  <si>
    <t>Atteinte</t>
  </si>
  <si>
    <t>AR</t>
  </si>
  <si>
    <t>Bonne maîtrise</t>
  </si>
  <si>
    <t>Sciences et technologie</t>
  </si>
  <si>
    <t>Partiellement atteinte</t>
  </si>
  <si>
    <t>ECA</t>
  </si>
  <si>
    <t>Maîtrise partielle</t>
  </si>
  <si>
    <t>Histoire et géographie</t>
  </si>
  <si>
    <t>Non atteinte</t>
  </si>
  <si>
    <t>NA</t>
  </si>
  <si>
    <t>Maîtrise insuffisante</t>
  </si>
  <si>
    <t>Ens. ART arts plastiques</t>
  </si>
  <si>
    <t>Ens. ART éducation musicale</t>
  </si>
  <si>
    <t>Ens. ART Histoire des arts</t>
  </si>
  <si>
    <t>Choix du système de notation</t>
  </si>
  <si>
    <t>Ens. Moral et civique</t>
  </si>
  <si>
    <t>Combien de livrets à l'année ?</t>
  </si>
  <si>
    <t>N°</t>
  </si>
  <si>
    <t>Nom</t>
  </si>
  <si>
    <t>Prénom</t>
  </si>
  <si>
    <t>Sexe</t>
  </si>
  <si>
    <t>Date de naissance</t>
  </si>
  <si>
    <t>Date évaluation</t>
  </si>
  <si>
    <t>Période</t>
  </si>
  <si>
    <t>Nom de l'évaluation</t>
  </si>
  <si>
    <t>Domaine Socle commun</t>
  </si>
  <si>
    <t>Compétence</t>
  </si>
  <si>
    <t>Domaine LSU</t>
  </si>
  <si>
    <t>Note maximale</t>
  </si>
  <si>
    <t>Les nombres jusqu'à 999</t>
  </si>
  <si>
    <t>Nommer des nombres de 0 à 999</t>
  </si>
  <si>
    <t>ALONI</t>
  </si>
  <si>
    <t>Frédéric</t>
  </si>
  <si>
    <t>BABINO</t>
  </si>
  <si>
    <t>Mathilde</t>
  </si>
  <si>
    <t>M</t>
  </si>
  <si>
    <t>F</t>
  </si>
  <si>
    <t>FARMONT</t>
  </si>
  <si>
    <t>Roger</t>
  </si>
  <si>
    <t>GAIDONI</t>
  </si>
  <si>
    <t>Sylvie</t>
  </si>
  <si>
    <t>LUBERTO</t>
  </si>
  <si>
    <t>Lana</t>
  </si>
  <si>
    <t>Date</t>
  </si>
  <si>
    <t>Nom évaluation</t>
  </si>
  <si>
    <t>Domaine</t>
  </si>
  <si>
    <t>Résultats</t>
  </si>
  <si>
    <t>Fiche individuelle de l'élève</t>
  </si>
  <si>
    <t>Livret scolaire unique (LSU)</t>
  </si>
  <si>
    <t>Domaines d'enseignement</t>
  </si>
  <si>
    <t>Niveau d'acquisition</t>
  </si>
  <si>
    <t>Français</t>
  </si>
  <si>
    <t>Langage oral</t>
  </si>
  <si>
    <t>Lecture et compréhension de l’écrit</t>
  </si>
  <si>
    <t>Écriture</t>
  </si>
  <si>
    <t>Étude de la langue (grammaire, orthographe, lexique)</t>
  </si>
  <si>
    <t>Mathématiques</t>
  </si>
  <si>
    <t>Nombres et calcul</t>
  </si>
  <si>
    <t>Espace et géométrie</t>
  </si>
  <si>
    <t>Grandeurs et mesures</t>
  </si>
  <si>
    <t>Éducation physique et sportive</t>
  </si>
  <si>
    <t>Langues vivantes</t>
  </si>
  <si>
    <t>Écouter et comprendre</t>
  </si>
  <si>
    <t>Lire et comprendre</t>
  </si>
  <si>
    <t>Parler en continu</t>
  </si>
  <si>
    <t>Écrire</t>
  </si>
  <si>
    <t>Réagir et dialoguer</t>
  </si>
  <si>
    <t>Découvrir des aspects culturels de la langue</t>
  </si>
  <si>
    <t>Enseignements artistiques</t>
  </si>
  <si>
    <t>Arts plastiques</t>
  </si>
  <si>
    <t>Éducation musicale</t>
  </si>
  <si>
    <t>Ens.ART éducation musicale</t>
  </si>
  <si>
    <t>Histoire des arts</t>
  </si>
  <si>
    <t>Enseignement moral et civique</t>
  </si>
  <si>
    <t>Date naissance:</t>
  </si>
  <si>
    <t>NOTATIONS</t>
  </si>
  <si>
    <t>EPS éducation physique et sportive</t>
  </si>
  <si>
    <t>sur</t>
  </si>
  <si>
    <t>Liste des élèves</t>
  </si>
  <si>
    <t xml:space="preserve">Nom </t>
  </si>
  <si>
    <t>RASED</t>
  </si>
  <si>
    <t>PPRE</t>
  </si>
  <si>
    <t>PAP</t>
  </si>
  <si>
    <t>Réunions parents compte-rendu</t>
  </si>
  <si>
    <t>APC</t>
  </si>
  <si>
    <t>Suivi ext.</t>
  </si>
  <si>
    <t>PPS</t>
  </si>
  <si>
    <t>PAI</t>
  </si>
  <si>
    <t>Résultats des évaluations</t>
  </si>
  <si>
    <t>Appréciations</t>
  </si>
  <si>
    <t>%</t>
  </si>
  <si>
    <t>Prénoms</t>
  </si>
  <si>
    <t>Noms</t>
  </si>
  <si>
    <t>Note max de la compétence</t>
  </si>
  <si>
    <t>Compétence:</t>
  </si>
  <si>
    <t>Résultats de la classe entière</t>
  </si>
  <si>
    <t>écrire ici votre liste d'élèves pour qu'elle soit sur tous les onglets ensuite</t>
  </si>
  <si>
    <t>Noter si l'élève dispose d'un des éléments suivants:</t>
  </si>
  <si>
    <t>Nom + prénom</t>
  </si>
  <si>
    <t>Nom Prénom:</t>
  </si>
  <si>
    <t>2017/2018</t>
  </si>
  <si>
    <t>Pourcentage d'acquis</t>
  </si>
  <si>
    <t>FARANDOLE</t>
  </si>
  <si>
    <t>Jana</t>
  </si>
  <si>
    <t>SOPHIE</t>
  </si>
  <si>
    <t>Riana</t>
  </si>
  <si>
    <t>BERTHELO</t>
  </si>
  <si>
    <t>Adam</t>
  </si>
  <si>
    <t>DRATIRO</t>
  </si>
  <si>
    <t>Ludovic</t>
  </si>
  <si>
    <t>PARTINO</t>
  </si>
  <si>
    <t>Bolie</t>
  </si>
  <si>
    <t>SATHALIAN</t>
  </si>
  <si>
    <t>Karim</t>
  </si>
  <si>
    <t>RENAN</t>
  </si>
  <si>
    <t>Julie</t>
  </si>
  <si>
    <t>JUSTIN</t>
  </si>
  <si>
    <t>Mathieux</t>
  </si>
  <si>
    <t>Le verbe</t>
  </si>
  <si>
    <t>Retrouver le verbe dans une phrase</t>
  </si>
  <si>
    <t>diabétique</t>
  </si>
  <si>
    <t>en calcul</t>
  </si>
  <si>
    <t>asthme</t>
  </si>
  <si>
    <t>orthophonie</t>
  </si>
  <si>
    <t>pédopsychiatre</t>
  </si>
  <si>
    <t>NATALIAN</t>
  </si>
  <si>
    <t>Dany</t>
  </si>
  <si>
    <t>Science l'eau</t>
  </si>
  <si>
    <t>le cycle de l'eau</t>
  </si>
  <si>
    <t>nb garçons</t>
  </si>
  <si>
    <t>nb filles</t>
  </si>
  <si>
    <t>FARMONT Roger</t>
  </si>
  <si>
    <t>Niveau</t>
  </si>
  <si>
    <t>Carnet de bord V3</t>
  </si>
  <si>
    <t>Socle commun de compétence</t>
  </si>
  <si>
    <t>Matières LSU</t>
  </si>
  <si>
    <t>les langages pour penser et communiquer</t>
  </si>
  <si>
    <t>les méthodes et outils pour apprendre</t>
  </si>
  <si>
    <t>la formation de la personne et du citoyen</t>
  </si>
  <si>
    <t>les systèmes naturels et les systèmes techniques</t>
  </si>
  <si>
    <t>les représentations du monde et l'activité humaine</t>
  </si>
  <si>
    <t>Fiche des suivis élèves</t>
  </si>
  <si>
    <t>Adaptations d'accueil ou pédagogiques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</si>
</sst>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40C]d\-mmm\-yy;@"/>
    <numFmt numFmtId="165" formatCode="[$-40C]d\ mmmm\ 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Segoe Script"/>
      <family val="4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28"/>
      <color rgb="FF0061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9C0006"/>
      <name val="Calibri"/>
      <family val="2"/>
      <scheme val="minor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name val="Arial"/>
      <family val="2"/>
    </font>
    <font>
      <b/>
      <sz val="22"/>
      <color rgb="FF006100"/>
      <name val="Calibri"/>
      <family val="2"/>
      <scheme val="minor"/>
    </font>
    <font>
      <b/>
      <sz val="24"/>
      <color rgb="FF0061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rgb="FFFA7D00"/>
      <name val="Calibri"/>
      <family val="2"/>
      <scheme val="minor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gradientFill degree="135">
        <stop position="0">
          <color theme="2" tint="-9.8025452436902985E-2"/>
        </stop>
        <stop position="1">
          <color theme="1"/>
        </stop>
      </gradient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gradientFill degree="135">
        <stop position="0">
          <color theme="0" tint="-0.34900967436750391"/>
        </stop>
        <stop position="1">
          <color theme="1"/>
        </stop>
      </gradient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" fillId="10" borderId="20" applyNumberFormat="0" applyFont="0" applyAlignment="0" applyProtection="0"/>
    <xf numFmtId="0" fontId="2" fillId="11" borderId="0" applyNumberFormat="0" applyBorder="0" applyAlignment="0" applyProtection="0"/>
    <xf numFmtId="0" fontId="17" fillId="0" borderId="22" applyNumberFormat="0" applyFill="0" applyAlignment="0" applyProtection="0"/>
    <xf numFmtId="0" fontId="18" fillId="13" borderId="0" applyNumberFormat="0" applyBorder="0" applyAlignment="0" applyProtection="0"/>
    <xf numFmtId="0" fontId="19" fillId="14" borderId="23" applyNumberFormat="0" applyAlignment="0" applyProtection="0"/>
  </cellStyleXfs>
  <cellXfs count="17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3" fillId="0" borderId="0" xfId="0" applyFont="1"/>
    <xf numFmtId="0" fontId="5" fillId="2" borderId="0" xfId="0" applyFont="1" applyFill="1"/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9" fontId="3" fillId="0" borderId="7" xfId="2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9" fontId="3" fillId="0" borderId="8" xfId="2" applyFont="1" applyBorder="1" applyAlignment="1" applyProtection="1">
      <alignment horizontal="center"/>
      <protection locked="0"/>
    </xf>
    <xf numFmtId="10" fontId="2" fillId="2" borderId="0" xfId="1" applyNumberFormat="1" applyFont="1" applyFill="1"/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9" fontId="3" fillId="0" borderId="11" xfId="2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9" fontId="3" fillId="0" borderId="12" xfId="2" applyFont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9" fillId="8" borderId="7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11" borderId="7" xfId="5" applyBorder="1" applyAlignment="1">
      <alignment vertical="center"/>
    </xf>
    <xf numFmtId="0" fontId="0" fillId="10" borderId="7" xfId="4" applyFont="1" applyBorder="1" applyAlignment="1">
      <alignment horizontal="left" vertical="center"/>
    </xf>
    <xf numFmtId="0" fontId="0" fillId="10" borderId="7" xfId="4" applyFont="1" applyBorder="1" applyAlignment="1">
      <alignment horizontal="center" vertical="center" wrapText="1"/>
    </xf>
    <xf numFmtId="0" fontId="0" fillId="10" borderId="7" xfId="4" applyFont="1" applyBorder="1" applyAlignment="1">
      <alignment horizontal="center" vertical="center"/>
    </xf>
    <xf numFmtId="164" fontId="14" fillId="12" borderId="7" xfId="0" applyNumberFormat="1" applyFont="1" applyFill="1" applyBorder="1" applyAlignment="1">
      <alignment vertical="center"/>
    </xf>
    <xf numFmtId="0" fontId="14" fillId="12" borderId="7" xfId="0" applyFont="1" applyFill="1" applyBorder="1" applyAlignment="1">
      <alignment horizontal="left" vertical="center"/>
    </xf>
    <xf numFmtId="0" fontId="14" fillId="12" borderId="7" xfId="0" applyFont="1" applyFill="1" applyBorder="1" applyAlignment="1">
      <alignment vertical="center"/>
    </xf>
    <xf numFmtId="16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11" borderId="7" xfId="5" applyBorder="1" applyAlignment="1">
      <alignment vertical="center" wrapText="1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4" fontId="0" fillId="0" borderId="7" xfId="0" applyNumberFormat="1" applyBorder="1" applyAlignment="1">
      <alignment vertical="center" wrapText="1"/>
    </xf>
    <xf numFmtId="9" fontId="0" fillId="0" borderId="7" xfId="2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wrapText="1"/>
    </xf>
    <xf numFmtId="9" fontId="0" fillId="2" borderId="0" xfId="2" applyFont="1" applyFill="1" applyAlignment="1">
      <alignment wrapText="1"/>
    </xf>
    <xf numFmtId="0" fontId="3" fillId="15" borderId="6" xfId="0" applyFont="1" applyFill="1" applyBorder="1" applyAlignment="1" applyProtection="1">
      <alignment horizontal="center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 wrapText="1"/>
      <protection locked="0"/>
    </xf>
    <xf numFmtId="0" fontId="3" fillId="15" borderId="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  <protection hidden="1"/>
    </xf>
    <xf numFmtId="10" fontId="0" fillId="0" borderId="7" xfId="0" applyNumberFormat="1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protection hidden="1"/>
    </xf>
    <xf numFmtId="1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7" xfId="0" applyBorder="1" applyProtection="1">
      <protection hidden="1"/>
    </xf>
    <xf numFmtId="0" fontId="9" fillId="16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 applyProtection="1">
      <alignment horizontal="center"/>
      <protection hidden="1"/>
    </xf>
    <xf numFmtId="14" fontId="0" fillId="0" borderId="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14" fontId="0" fillId="0" borderId="2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5" fontId="9" fillId="8" borderId="26" xfId="0" applyNumberFormat="1" applyFont="1" applyFill="1" applyBorder="1" applyAlignment="1" applyProtection="1">
      <alignment horizontal="center" vertical="center" wrapText="1"/>
      <protection hidden="1"/>
    </xf>
    <xf numFmtId="14" fontId="9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2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4" fillId="15" borderId="7" xfId="6" applyFont="1" applyFill="1" applyBorder="1" applyAlignment="1">
      <alignment horizontal="center" vertical="center" wrapText="1"/>
    </xf>
    <xf numFmtId="14" fontId="34" fillId="15" borderId="7" xfId="6" applyNumberFormat="1" applyFont="1" applyFill="1" applyBorder="1" applyAlignment="1">
      <alignment horizontal="center" vertical="center" wrapText="1"/>
    </xf>
    <xf numFmtId="0" fontId="35" fillId="15" borderId="7" xfId="6" applyFont="1" applyFill="1" applyBorder="1" applyAlignment="1">
      <alignment horizontal="center" vertical="center" wrapText="1"/>
    </xf>
    <xf numFmtId="14" fontId="35" fillId="15" borderId="7" xfId="6" applyNumberFormat="1" applyFont="1" applyFill="1" applyBorder="1" applyAlignment="1">
      <alignment horizontal="center" vertical="center" wrapText="1"/>
    </xf>
    <xf numFmtId="0" fontId="10" fillId="10" borderId="48" xfId="4" applyFont="1" applyBorder="1" applyAlignment="1">
      <alignment vertical="center"/>
    </xf>
    <xf numFmtId="0" fontId="0" fillId="10" borderId="48" xfId="4" applyFont="1" applyBorder="1" applyAlignment="1">
      <alignment vertical="center"/>
    </xf>
    <xf numFmtId="0" fontId="2" fillId="17" borderId="7" xfId="0" applyFont="1" applyFill="1" applyBorder="1" applyAlignment="1" applyProtection="1">
      <alignment wrapText="1"/>
      <protection hidden="1"/>
    </xf>
    <xf numFmtId="0" fontId="9" fillId="17" borderId="7" xfId="0" applyFont="1" applyFill="1" applyBorder="1" applyAlignment="1" applyProtection="1">
      <alignment horizontal="center" vertical="center" wrapText="1"/>
      <protection hidden="1"/>
    </xf>
    <xf numFmtId="0" fontId="31" fillId="2" borderId="32" xfId="0" applyFont="1" applyFill="1" applyBorder="1" applyAlignment="1" applyProtection="1"/>
    <xf numFmtId="0" fontId="32" fillId="2" borderId="31" xfId="0" applyFont="1" applyFill="1" applyBorder="1" applyAlignment="1">
      <alignment shrinkToFit="1"/>
    </xf>
    <xf numFmtId="0" fontId="0" fillId="2" borderId="0" xfId="0" applyNumberFormat="1" applyFill="1" applyAlignment="1">
      <alignment vertical="center"/>
    </xf>
    <xf numFmtId="0" fontId="2" fillId="2" borderId="0" xfId="0" applyFont="1" applyFill="1" applyBorder="1"/>
    <xf numFmtId="0" fontId="38" fillId="2" borderId="0" xfId="0" applyFont="1" applyFill="1" applyBorder="1" applyAlignment="1">
      <alignment horizontal="left" vertical="center" indent="1"/>
    </xf>
    <xf numFmtId="0" fontId="30" fillId="2" borderId="0" xfId="3" applyFont="1" applyFill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3" fillId="11" borderId="0" xfId="5" applyFont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0" fillId="9" borderId="42" xfId="3" applyFont="1" applyBorder="1" applyAlignment="1">
      <alignment horizontal="center" vertical="center" wrapText="1"/>
    </xf>
    <xf numFmtId="0" fontId="30" fillId="9" borderId="43" xfId="3" applyFont="1" applyBorder="1" applyAlignment="1">
      <alignment horizontal="center" vertical="center" wrapText="1"/>
    </xf>
    <xf numFmtId="0" fontId="30" fillId="9" borderId="44" xfId="3" applyFont="1" applyBorder="1" applyAlignment="1">
      <alignment horizontal="center" vertical="center" wrapText="1"/>
    </xf>
    <xf numFmtId="0" fontId="0" fillId="10" borderId="39" xfId="4" applyFont="1" applyBorder="1" applyAlignment="1">
      <alignment horizontal="center" vertical="center" wrapText="1"/>
    </xf>
    <xf numFmtId="0" fontId="0" fillId="10" borderId="40" xfId="4" applyFont="1" applyBorder="1" applyAlignment="1">
      <alignment horizontal="center" vertical="center" wrapText="1"/>
    </xf>
    <xf numFmtId="0" fontId="0" fillId="10" borderId="41" xfId="4" applyFont="1" applyBorder="1" applyAlignment="1">
      <alignment horizontal="center" vertical="center" wrapText="1"/>
    </xf>
    <xf numFmtId="164" fontId="13" fillId="9" borderId="7" xfId="3" applyNumberFormat="1" applyFont="1" applyBorder="1" applyAlignment="1">
      <alignment horizontal="center" vertical="center" textRotation="90"/>
    </xf>
    <xf numFmtId="0" fontId="22" fillId="9" borderId="42" xfId="3" applyFont="1" applyBorder="1" applyAlignment="1">
      <alignment horizontal="center" vertical="center"/>
    </xf>
    <xf numFmtId="0" fontId="22" fillId="9" borderId="43" xfId="3" applyFont="1" applyBorder="1" applyAlignment="1">
      <alignment horizontal="center" vertical="center"/>
    </xf>
    <xf numFmtId="0" fontId="22" fillId="9" borderId="44" xfId="3" applyFont="1" applyBorder="1" applyAlignment="1">
      <alignment horizontal="center" vertical="center"/>
    </xf>
    <xf numFmtId="0" fontId="35" fillId="15" borderId="7" xfId="6" applyFont="1" applyFill="1" applyBorder="1" applyAlignment="1">
      <alignment horizontal="center" vertical="center" wrapText="1"/>
    </xf>
    <xf numFmtId="0" fontId="25" fillId="13" borderId="45" xfId="7" applyFont="1" applyBorder="1" applyAlignment="1">
      <alignment horizontal="center" vertical="center" wrapText="1"/>
    </xf>
    <xf numFmtId="0" fontId="25" fillId="13" borderId="47" xfId="7" applyFont="1" applyBorder="1" applyAlignment="1">
      <alignment horizontal="center" vertical="center" wrapText="1"/>
    </xf>
    <xf numFmtId="14" fontId="24" fillId="2" borderId="34" xfId="0" applyNumberFormat="1" applyFont="1" applyFill="1" applyBorder="1" applyAlignment="1">
      <alignment horizontal="center" vertical="center" wrapText="1"/>
    </xf>
    <xf numFmtId="14" fontId="24" fillId="2" borderId="35" xfId="0" applyNumberFormat="1" applyFont="1" applyFill="1" applyBorder="1" applyAlignment="1">
      <alignment horizontal="center" vertical="center" wrapText="1"/>
    </xf>
    <xf numFmtId="0" fontId="25" fillId="13" borderId="46" xfId="7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9" fillId="8" borderId="7" xfId="0" applyFont="1" applyFill="1" applyBorder="1" applyAlignment="1" applyProtection="1">
      <alignment horizontal="center" vertical="center" wrapText="1"/>
      <protection hidden="1"/>
    </xf>
    <xf numFmtId="0" fontId="36" fillId="17" borderId="26" xfId="0" applyFont="1" applyFill="1" applyBorder="1" applyAlignment="1" applyProtection="1">
      <alignment horizontal="center" vertical="center" wrapText="1"/>
      <protection hidden="1"/>
    </xf>
    <xf numFmtId="0" fontId="24" fillId="2" borderId="33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 vertical="center" wrapText="1"/>
    </xf>
    <xf numFmtId="0" fontId="37" fillId="14" borderId="23" xfId="8" applyFont="1" applyAlignment="1">
      <alignment horizontal="center" vertical="center" wrapText="1"/>
    </xf>
    <xf numFmtId="0" fontId="23" fillId="9" borderId="0" xfId="3" applyFont="1" applyAlignment="1">
      <alignment horizontal="center" vertical="center" wrapText="1"/>
    </xf>
    <xf numFmtId="0" fontId="24" fillId="2" borderId="30" xfId="0" applyFont="1" applyFill="1" applyBorder="1" applyAlignment="1">
      <alignment horizontal="center" wrapText="1"/>
    </xf>
    <xf numFmtId="0" fontId="24" fillId="2" borderId="31" xfId="0" applyFont="1" applyFill="1" applyBorder="1" applyAlignment="1">
      <alignment horizontal="center" wrapText="1"/>
    </xf>
    <xf numFmtId="49" fontId="7" fillId="2" borderId="38" xfId="0" applyNumberFormat="1" applyFont="1" applyFill="1" applyBorder="1" applyAlignment="1" applyProtection="1">
      <protection locked="0"/>
    </xf>
    <xf numFmtId="49" fontId="7" fillId="2" borderId="37" xfId="0" applyNumberFormat="1" applyFont="1" applyFill="1" applyBorder="1" applyAlignment="1" applyProtection="1">
      <protection locked="0"/>
    </xf>
    <xf numFmtId="49" fontId="7" fillId="2" borderId="36" xfId="0" applyNumberFormat="1" applyFont="1" applyFill="1" applyBorder="1" applyAlignment="1" applyProtection="1">
      <protection locked="0"/>
    </xf>
    <xf numFmtId="0" fontId="20" fillId="2" borderId="0" xfId="0" applyFont="1" applyFill="1" applyAlignment="1">
      <alignment horizontal="center"/>
    </xf>
    <xf numFmtId="0" fontId="29" fillId="9" borderId="17" xfId="3" applyFont="1" applyBorder="1" applyAlignment="1">
      <alignment horizontal="center"/>
    </xf>
    <xf numFmtId="0" fontId="29" fillId="9" borderId="18" xfId="3" applyFont="1" applyBorder="1" applyAlignment="1">
      <alignment horizontal="center"/>
    </xf>
    <xf numFmtId="0" fontId="29" fillId="9" borderId="19" xfId="3" applyFont="1" applyBorder="1" applyAlignment="1">
      <alignment horizontal="center"/>
    </xf>
    <xf numFmtId="0" fontId="10" fillId="2" borderId="0" xfId="0" applyFont="1" applyFill="1" applyAlignment="1" applyProtection="1">
      <alignment horizontal="center"/>
      <protection hidden="1"/>
    </xf>
  </cellXfs>
  <cellStyles count="9">
    <cellStyle name="Accent1" xfId="5" builtinId="29"/>
    <cellStyle name="Calcul" xfId="8" builtinId="22"/>
    <cellStyle name="Commentaire" xfId="4" builtinId="10"/>
    <cellStyle name="Insatisfaisant" xfId="7" builtinId="27"/>
    <cellStyle name="Milliers" xfId="1" builtinId="3"/>
    <cellStyle name="Normal" xfId="0" builtinId="0"/>
    <cellStyle name="Pourcentage" xfId="2" builtinId="5"/>
    <cellStyle name="Satisfaisant" xfId="3" builtinId="26"/>
    <cellStyle name="Titre 1" xfId="6" builtinId="16"/>
  </cellStyles>
  <dxfs count="61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9"/>
      </font>
      <fill>
        <patternFill>
          <bgColor rgb="FFFFFF99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499984740745262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7030A0"/>
      </font>
    </dxf>
  </dxfs>
  <tableStyles count="0" defaultTableStyle="TableStyleMedium2" defaultPivotStyle="PivotStyleLight16"/>
  <colors>
    <mruColors>
      <color rgb="FF3399FF"/>
      <color rgb="FFFFFF99"/>
      <color rgb="FF74C969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Filles/garçons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'Liste élèves'!$H$2:$H$3</c:f>
              <c:strCache>
                <c:ptCount val="2"/>
                <c:pt idx="0">
                  <c:v>nb garçons</c:v>
                </c:pt>
                <c:pt idx="1">
                  <c:v>nb filles</c:v>
                </c:pt>
              </c:strCache>
            </c:strRef>
          </c:cat>
          <c:val>
            <c:numRef>
              <c:f>'Liste élèves'!$I$2:$I$3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années de naissances</c:v>
          </c:tx>
          <c:invertIfNegative val="0"/>
          <c:cat>
            <c:strRef>
              <c:f>'Liste élèves'!$L$9:$L$60</c:f>
              <c:strCache>
                <c:ptCount val="52"/>
                <c:pt idx="0">
                  <c:v>ALONI Frédéric</c:v>
                </c:pt>
                <c:pt idx="1">
                  <c:v>BABINO Mathilde</c:v>
                </c:pt>
                <c:pt idx="2">
                  <c:v>FARMONT Roger</c:v>
                </c:pt>
                <c:pt idx="3">
                  <c:v>GAIDONI Sylvie</c:v>
                </c:pt>
                <c:pt idx="4">
                  <c:v>LUBERTO Lana</c:v>
                </c:pt>
                <c:pt idx="5">
                  <c:v>FARANDOLE Jana</c:v>
                </c:pt>
                <c:pt idx="6">
                  <c:v>SOPHIE Riana</c:v>
                </c:pt>
                <c:pt idx="7">
                  <c:v>BERTHELO Adam</c:v>
                </c:pt>
                <c:pt idx="8">
                  <c:v>DRATIRO Ludovic</c:v>
                </c:pt>
                <c:pt idx="9">
                  <c:v>PARTINO Bolie</c:v>
                </c:pt>
                <c:pt idx="10">
                  <c:v>SATHALIAN Frédéric</c:v>
                </c:pt>
                <c:pt idx="11">
                  <c:v>SATHALIAN Karim</c:v>
                </c:pt>
                <c:pt idx="12">
                  <c:v>RENAN Julie</c:v>
                </c:pt>
                <c:pt idx="13">
                  <c:v>JUSTIN Mathieux</c:v>
                </c:pt>
                <c:pt idx="14">
                  <c:v>NATALIAN Dany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</c:strCache>
            </c:strRef>
          </c:cat>
          <c:val>
            <c:numRef>
              <c:f>'Liste élèves'!$G$9:$G$60</c:f>
              <c:numCache>
                <c:formatCode>General</c:formatCode>
                <c:ptCount val="52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2008</c:v>
                </c:pt>
                <c:pt idx="5">
                  <c:v>2008</c:v>
                </c:pt>
                <c:pt idx="6">
                  <c:v>2008</c:v>
                </c:pt>
                <c:pt idx="7">
                  <c:v>2008</c:v>
                </c:pt>
                <c:pt idx="8">
                  <c:v>2008</c:v>
                </c:pt>
                <c:pt idx="9">
                  <c:v>2008</c:v>
                </c:pt>
                <c:pt idx="10">
                  <c:v>2008</c:v>
                </c:pt>
                <c:pt idx="11">
                  <c:v>2008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85632"/>
        <c:axId val="173796736"/>
      </c:barChart>
      <c:catAx>
        <c:axId val="212485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73796736"/>
        <c:crosses val="autoZero"/>
        <c:auto val="1"/>
        <c:lblAlgn val="ctr"/>
        <c:lblOffset val="100"/>
        <c:noMultiLvlLbl val="0"/>
      </c:catAx>
      <c:valAx>
        <c:axId val="17379673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85957327623217"/>
          <c:y val="4.0318416987999928E-2"/>
          <c:w val="0.11278666871186556"/>
          <c:h val="4.9610187615436958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Domaines LSU</c:v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'Fiche élève'!$N$8:$N$27</c:f>
              <c:strCache>
                <c:ptCount val="20"/>
                <c:pt idx="0">
                  <c:v>FR langage oral</c:v>
                </c:pt>
                <c:pt idx="1">
                  <c:v>FR lecture et compréhension de l'écrit</c:v>
                </c:pt>
                <c:pt idx="2">
                  <c:v>FR écriture</c:v>
                </c:pt>
                <c:pt idx="3">
                  <c:v>FR étude de la langue (grammaire, orthographe, lexique)</c:v>
                </c:pt>
                <c:pt idx="4">
                  <c:v>MATHS nombres et calcul</c:v>
                </c:pt>
                <c:pt idx="5">
                  <c:v>MATHS espace et géométrie</c:v>
                </c:pt>
                <c:pt idx="6">
                  <c:v>MATHS grandeurs et mesures</c:v>
                </c:pt>
                <c:pt idx="7">
                  <c:v>EPS éducation physique et sportive</c:v>
                </c:pt>
                <c:pt idx="8">
                  <c:v>LV écouter et comprendre</c:v>
                </c:pt>
                <c:pt idx="9">
                  <c:v>LV lire et comprendre</c:v>
                </c:pt>
                <c:pt idx="10">
                  <c:v>LV parler en continu</c:v>
                </c:pt>
                <c:pt idx="11">
                  <c:v>LV écrire</c:v>
                </c:pt>
                <c:pt idx="12">
                  <c:v>LV réagir et dialoguer</c:v>
                </c:pt>
                <c:pt idx="13">
                  <c:v>LV découvrir les aspects culturels de la langue</c:v>
                </c:pt>
                <c:pt idx="14">
                  <c:v>Sciences et technologie</c:v>
                </c:pt>
                <c:pt idx="15">
                  <c:v>Histoire et géographie</c:v>
                </c:pt>
                <c:pt idx="16">
                  <c:v>Ens. ART arts plastiques</c:v>
                </c:pt>
                <c:pt idx="17">
                  <c:v>Ens.ART éducation musicale</c:v>
                </c:pt>
                <c:pt idx="18">
                  <c:v>Ens. ART Histoire des arts</c:v>
                </c:pt>
                <c:pt idx="19">
                  <c:v>Ens. Moral et civique</c:v>
                </c:pt>
              </c:strCache>
            </c:strRef>
          </c:cat>
          <c:val>
            <c:numRef>
              <c:f>'Fiche élève'!$Q$8:$Q$27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0.56000000000000005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0.66666666666666663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324800"/>
        <c:axId val="196829760"/>
        <c:axId val="0"/>
      </c:bar3DChart>
      <c:catAx>
        <c:axId val="1973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829760"/>
        <c:crosses val="autoZero"/>
        <c:auto val="1"/>
        <c:lblAlgn val="ctr"/>
        <c:lblOffset val="100"/>
        <c:noMultiLvlLbl val="0"/>
      </c:catAx>
      <c:valAx>
        <c:axId val="196829760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7324800"/>
        <c:crosses val="autoZero"/>
        <c:crossBetween val="between"/>
      </c:valAx>
      <c:spPr>
        <a:ln w="25400">
          <a:noFill/>
        </a:ln>
        <a:effectLst/>
      </c:spPr>
    </c:plotArea>
    <c:legend>
      <c:legendPos val="r"/>
      <c:layout/>
      <c:overlay val="0"/>
    </c:legend>
    <c:plotVisOnly val="0"/>
    <c:dispBlanksAs val="gap"/>
    <c:showDLblsOverMax val="0"/>
  </c:chart>
  <c:spPr>
    <a:gradFill>
      <a:gsLst>
        <a:gs pos="0">
          <a:schemeClr val="bg1">
            <a:lumMod val="50000"/>
          </a:schemeClr>
        </a:gs>
        <a:gs pos="59000">
          <a:schemeClr val="bg1"/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19050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/>
              <a:t>Notes des élèves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Notes des élèves</c:v>
          </c:tx>
          <c:invertIfNegative val="0"/>
          <c:cat>
            <c:strRef>
              <c:f>'Bilan classe'!$C$10:$C$38</c:f>
              <c:strCache>
                <c:ptCount val="15"/>
                <c:pt idx="0">
                  <c:v>Frédéric</c:v>
                </c:pt>
                <c:pt idx="1">
                  <c:v>Mathilde</c:v>
                </c:pt>
                <c:pt idx="2">
                  <c:v>Roger</c:v>
                </c:pt>
                <c:pt idx="3">
                  <c:v>Sylvie</c:v>
                </c:pt>
                <c:pt idx="4">
                  <c:v>Lana</c:v>
                </c:pt>
                <c:pt idx="5">
                  <c:v>Jana</c:v>
                </c:pt>
                <c:pt idx="6">
                  <c:v>Riana</c:v>
                </c:pt>
                <c:pt idx="7">
                  <c:v>Adam</c:v>
                </c:pt>
                <c:pt idx="8">
                  <c:v>Ludovic</c:v>
                </c:pt>
                <c:pt idx="9">
                  <c:v>Bolie</c:v>
                </c:pt>
                <c:pt idx="10">
                  <c:v>Frédéric</c:v>
                </c:pt>
                <c:pt idx="11">
                  <c:v>Karim</c:v>
                </c:pt>
                <c:pt idx="12">
                  <c:v>Julie</c:v>
                </c:pt>
                <c:pt idx="13">
                  <c:v>Mathieux</c:v>
                </c:pt>
                <c:pt idx="14">
                  <c:v>Dany</c:v>
                </c:pt>
              </c:strCache>
            </c:strRef>
          </c:cat>
          <c:val>
            <c:numRef>
              <c:f>'Bilan classe'!$D$10:$D$50</c:f>
              <c:numCache>
                <c:formatCode>General</c:formatCode>
                <c:ptCount val="41"/>
                <c:pt idx="0">
                  <c:v>15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9A-49B7-AA76-20F3A7591256}"/>
            </c:ext>
          </c:extLst>
        </c:ser>
        <c:ser>
          <c:idx val="1"/>
          <c:order val="1"/>
          <c:tx>
            <c:v>note max compétence</c:v>
          </c:tx>
          <c:spPr>
            <a:noFill/>
          </c:spPr>
          <c:invertIfNegative val="0"/>
          <c:val>
            <c:numRef>
              <c:f>'Bilan classe'!$E$6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7328384"/>
        <c:axId val="196831488"/>
        <c:axId val="197053568"/>
      </c:bar3DChart>
      <c:catAx>
        <c:axId val="1973283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Prénoms des élèves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96831488"/>
        <c:crosses val="autoZero"/>
        <c:auto val="1"/>
        <c:lblAlgn val="ctr"/>
        <c:lblOffset val="100"/>
        <c:noMultiLvlLbl val="0"/>
      </c:catAx>
      <c:valAx>
        <c:axId val="19683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Notes des élèves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197328384"/>
        <c:crosses val="autoZero"/>
        <c:crossBetween val="between"/>
      </c:valAx>
      <c:serAx>
        <c:axId val="19705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6831488"/>
        <c:crosses val="autoZero"/>
      </c:ser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76206</xdr:rowOff>
    </xdr:from>
    <xdr:to>
      <xdr:col>10</xdr:col>
      <xdr:colOff>723900</xdr:colOff>
      <xdr:row>7</xdr:row>
      <xdr:rowOff>457200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31</xdr:row>
      <xdr:rowOff>171450</xdr:rowOff>
    </xdr:from>
    <xdr:to>
      <xdr:col>21</xdr:col>
      <xdr:colOff>666750</xdr:colOff>
      <xdr:row>56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694763</xdr:colOff>
      <xdr:row>28</xdr:row>
      <xdr:rowOff>6726</xdr:rowOff>
    </xdr:from>
    <xdr:to>
      <xdr:col>22</xdr:col>
      <xdr:colOff>526676</xdr:colOff>
      <xdr:row>55</xdr:row>
      <xdr:rowOff>124386</xdr:rowOff>
    </xdr:to>
    <xdr:graphicFrame macro="">
      <xdr:nvGraphicFramePr>
        <xdr:cNvPr id="4" name="Graphique portrait scolaire élèv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414618</xdr:colOff>
      <xdr:row>9</xdr:row>
      <xdr:rowOff>140073</xdr:rowOff>
    </xdr:from>
    <xdr:to>
      <xdr:col>19</xdr:col>
      <xdr:colOff>235323</xdr:colOff>
      <xdr:row>41</xdr:row>
      <xdr:rowOff>22412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CCF7F00E-7594-43F2-AA3F-C2881D82A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st\AppData\Local\Temp\Relev%20no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Evaluations"/>
      <sheetName val="Informations"/>
      <sheetName val="Bilan élève"/>
      <sheetName val="Bilan élève LSU"/>
    </sheetNames>
    <sheetDataSet>
      <sheetData sheetId="0">
        <row r="2">
          <cell r="L2" t="str">
            <v>FR langage oral</v>
          </cell>
        </row>
        <row r="3">
          <cell r="L3" t="str">
            <v>FR lecture et compréhension de l'écrit</v>
          </cell>
        </row>
        <row r="4">
          <cell r="L4" t="str">
            <v>FR écriture</v>
          </cell>
        </row>
        <row r="5">
          <cell r="L5" t="str">
            <v>FR étude de la langue (grammaire, orthographe, lexique)</v>
          </cell>
        </row>
        <row r="6">
          <cell r="L6" t="str">
            <v>MATHS nombres et calcul</v>
          </cell>
        </row>
        <row r="7">
          <cell r="L7" t="str">
            <v>MATHS espace et géométrie</v>
          </cell>
        </row>
        <row r="8">
          <cell r="L8" t="str">
            <v>MATHS grandeurs et mesures</v>
          </cell>
        </row>
        <row r="9">
          <cell r="L9" t="str">
            <v>education physique et sportive</v>
          </cell>
        </row>
        <row r="10">
          <cell r="L10" t="str">
            <v>LV écouter et comprendre</v>
          </cell>
        </row>
        <row r="11">
          <cell r="L11" t="str">
            <v>LV lire et comprendre</v>
          </cell>
        </row>
        <row r="12">
          <cell r="L12" t="str">
            <v>LV parler en continu</v>
          </cell>
        </row>
        <row r="13">
          <cell r="L13" t="str">
            <v>LV écrire</v>
          </cell>
        </row>
        <row r="14">
          <cell r="L14" t="str">
            <v>LV réagir et dialoguer</v>
          </cell>
        </row>
        <row r="15">
          <cell r="L15" t="str">
            <v>LV découvrir les aspects culturels de la langue</v>
          </cell>
        </row>
        <row r="16">
          <cell r="L16" t="str">
            <v>Sciences et technologie</v>
          </cell>
        </row>
        <row r="17">
          <cell r="L17" t="str">
            <v>Histoire et géographie</v>
          </cell>
        </row>
        <row r="18">
          <cell r="L18" t="str">
            <v>Ens. ART arts plastiques</v>
          </cell>
        </row>
        <row r="19">
          <cell r="L19" t="str">
            <v>Ens. ART éducation musicale</v>
          </cell>
        </row>
        <row r="20">
          <cell r="L20" t="str">
            <v>Ens. ART Histoire des arts</v>
          </cell>
        </row>
        <row r="21">
          <cell r="L21" t="str">
            <v>Ens. Moral et civique</v>
          </cell>
        </row>
      </sheetData>
      <sheetData sheetId="1">
        <row r="8">
          <cell r="G8" t="str">
            <v>Nommer et écrire les nombres jusqu'à 999 999</v>
          </cell>
        </row>
        <row r="9">
          <cell r="G9" t="str">
            <v>Décomposer les nombres jusqu'à 999 999</v>
          </cell>
        </row>
        <row r="10">
          <cell r="G10" t="str">
            <v>Comparer, ranger, classer les nombres jusqu'à 999 999</v>
          </cell>
        </row>
        <row r="11">
          <cell r="G11" t="str">
            <v>Situer dans le temps une action dans une phrase</v>
          </cell>
        </row>
        <row r="12">
          <cell r="G12" t="str">
            <v>Conjuguer un verbe dans une phrase et en donner son infinitif</v>
          </cell>
        </row>
        <row r="13">
          <cell r="G13" t="str">
            <v>Donner le groupe d'un verbe et son infinitif</v>
          </cell>
        </row>
        <row r="14">
          <cell r="G14" t="str">
            <v>Connaître ses tables de multiplications</v>
          </cell>
        </row>
        <row r="15">
          <cell r="G15" t="str">
            <v>Réciter un texte appris par cœur.</v>
          </cell>
        </row>
        <row r="16">
          <cell r="G16" t="str">
            <v>Connaître les paysages littoraux</v>
          </cell>
        </row>
        <row r="17">
          <cell r="G17" t="str">
            <v>nommer les nombres en lettres et en chiffres jusqu'aux milliards</v>
          </cell>
        </row>
        <row r="18">
          <cell r="G18" t="str">
            <v>Composer et décomposer les nombres jusqu'aux milliards</v>
          </cell>
        </row>
        <row r="19">
          <cell r="G19" t="str">
            <v>Comparer et ranger les nombres jusqu'aux milliards</v>
          </cell>
        </row>
        <row r="20">
          <cell r="G20" t="str">
            <v>Poser et calculer une addition</v>
          </cell>
        </row>
        <row r="21">
          <cell r="G21" t="str">
            <v>Poser et calculer une soustraction</v>
          </cell>
        </row>
        <row r="22">
          <cell r="G22" t="str">
            <v>Poser et calculer une multiplication</v>
          </cell>
        </row>
        <row r="23">
          <cell r="G23" t="str">
            <v>résoudre un problème relevant de + , -, x</v>
          </cell>
        </row>
        <row r="24">
          <cell r="G24" t="str">
            <v>Manipuler les mesures de longueur</v>
          </cell>
        </row>
        <row r="25">
          <cell r="G25" t="str">
            <v>Résoudre des problèmes contenant des mesures de longueur</v>
          </cell>
        </row>
        <row r="26">
          <cell r="G26" t="str">
            <v>calculer le périmètre d'un polygone</v>
          </cell>
        </row>
        <row r="27">
          <cell r="G27" t="str">
            <v>lire l'heure sur une horloge</v>
          </cell>
        </row>
        <row r="28">
          <cell r="G28" t="str">
            <v>Manipuler  les mesures de temps</v>
          </cell>
        </row>
        <row r="29">
          <cell r="G29" t="str">
            <v>Résoudre des problèmes contenant des mesures de temps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72"/>
  <sheetViews>
    <sheetView tabSelected="1" workbookViewId="0">
      <selection activeCell="J2" sqref="J2"/>
    </sheetView>
  </sheetViews>
  <sheetFormatPr baseColWidth="10" defaultRowHeight="15" x14ac:dyDescent="0.25"/>
  <cols>
    <col min="1" max="4" width="11.42578125" style="3"/>
    <col min="5" max="5" width="22.85546875" style="3" customWidth="1"/>
    <col min="6" max="6" width="18" style="3" customWidth="1"/>
    <col min="7" max="7" width="21.5703125" style="3" customWidth="1"/>
    <col min="8" max="51" width="11.42578125" style="1"/>
    <col min="52" max="16384" width="11.42578125" style="3"/>
  </cols>
  <sheetData>
    <row r="1" spans="1:21" s="1" customFormat="1" x14ac:dyDescent="0.25">
      <c r="L1" s="2" t="s">
        <v>159</v>
      </c>
    </row>
    <row r="2" spans="1:21" s="1" customFormat="1" x14ac:dyDescent="0.25">
      <c r="L2" s="2" t="s">
        <v>0</v>
      </c>
    </row>
    <row r="3" spans="1:21" s="1" customFormat="1" x14ac:dyDescent="0.25">
      <c r="L3" s="2" t="s">
        <v>1</v>
      </c>
    </row>
    <row r="4" spans="1:21" s="3" customFormat="1" ht="36" x14ac:dyDescent="0.25">
      <c r="A4" s="124" t="s">
        <v>157</v>
      </c>
      <c r="B4" s="124"/>
      <c r="C4" s="124"/>
      <c r="D4" s="124"/>
      <c r="E4" s="124"/>
      <c r="F4" s="124"/>
      <c r="G4" s="124"/>
      <c r="H4" s="124"/>
      <c r="I4" s="1"/>
      <c r="J4" s="1"/>
      <c r="K4" s="1"/>
      <c r="L4" s="2" t="s">
        <v>2</v>
      </c>
      <c r="M4" s="1"/>
      <c r="N4" s="1"/>
      <c r="O4" s="1"/>
      <c r="P4" s="1"/>
      <c r="Q4" s="1"/>
      <c r="R4" s="1"/>
      <c r="S4" s="1"/>
      <c r="T4" s="1"/>
      <c r="U4" s="1"/>
    </row>
    <row r="5" spans="1:21" s="1" customFormat="1" x14ac:dyDescent="0.25">
      <c r="L5" s="2" t="s">
        <v>3</v>
      </c>
    </row>
    <row r="6" spans="1:21" s="1" customFormat="1" ht="26.25" x14ac:dyDescent="0.4">
      <c r="A6" s="121" t="s">
        <v>4</v>
      </c>
      <c r="B6" s="121"/>
      <c r="C6" s="121" t="s">
        <v>124</v>
      </c>
      <c r="D6" s="121"/>
      <c r="E6" s="121"/>
      <c r="F6" s="121"/>
      <c r="G6" s="121"/>
      <c r="L6" s="2" t="s">
        <v>5</v>
      </c>
    </row>
    <row r="7" spans="1:21" s="1" customFormat="1" x14ac:dyDescent="0.25">
      <c r="L7" s="2" t="s">
        <v>6</v>
      </c>
    </row>
    <row r="8" spans="1:21" s="1" customFormat="1" x14ac:dyDescent="0.25">
      <c r="L8" s="2" t="s">
        <v>7</v>
      </c>
    </row>
    <row r="9" spans="1:21" s="1" customFormat="1" x14ac:dyDescent="0.25">
      <c r="L9" s="2" t="s">
        <v>8</v>
      </c>
    </row>
    <row r="10" spans="1:21" s="1" customFormat="1" x14ac:dyDescent="0.25">
      <c r="A10" s="4" t="s">
        <v>9</v>
      </c>
      <c r="L10" s="2" t="s">
        <v>10</v>
      </c>
    </row>
    <row r="11" spans="1:21" s="3" customFormat="1" x14ac:dyDescent="0.25">
      <c r="A11" s="125" t="s">
        <v>11</v>
      </c>
      <c r="B11" s="125"/>
      <c r="C11" s="125"/>
      <c r="D11" s="125"/>
      <c r="E11" s="125"/>
      <c r="F11" s="125"/>
      <c r="G11" s="125"/>
      <c r="H11" s="1"/>
      <c r="I11" s="1"/>
      <c r="J11" s="1"/>
      <c r="K11" s="1"/>
      <c r="L11" s="2" t="s">
        <v>12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s="3" customFormat="1" ht="15.75" thickBot="1" x14ac:dyDescent="0.3">
      <c r="A12" s="126"/>
      <c r="B12" s="126"/>
      <c r="C12" s="126"/>
      <c r="D12" s="126"/>
      <c r="E12" s="126"/>
      <c r="F12" s="126"/>
      <c r="G12" s="126"/>
      <c r="H12" s="1"/>
      <c r="I12" s="1"/>
      <c r="J12" s="1"/>
      <c r="K12" s="1"/>
      <c r="L12" s="2" t="s">
        <v>13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s="3" customFormat="1" ht="21.75" x14ac:dyDescent="0.55000000000000004">
      <c r="A13" s="127" t="s">
        <v>14</v>
      </c>
      <c r="B13" s="128"/>
      <c r="C13" s="128"/>
      <c r="D13" s="129"/>
      <c r="E13" s="133" t="s">
        <v>15</v>
      </c>
      <c r="F13" s="134"/>
      <c r="G13" s="135"/>
      <c r="H13" s="1"/>
      <c r="I13" s="1"/>
      <c r="J13" s="1"/>
      <c r="K13" s="1"/>
      <c r="L13" s="2" t="s">
        <v>16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s="3" customFormat="1" ht="21.75" x14ac:dyDescent="0.25">
      <c r="A14" s="130"/>
      <c r="B14" s="131"/>
      <c r="C14" s="131"/>
      <c r="D14" s="132"/>
      <c r="E14" s="5">
        <v>1</v>
      </c>
      <c r="F14" s="6">
        <v>2</v>
      </c>
      <c r="G14" s="7">
        <v>3</v>
      </c>
      <c r="H14" s="2">
        <f>$D$21</f>
        <v>3</v>
      </c>
      <c r="I14" s="2"/>
      <c r="J14" s="1"/>
      <c r="K14" s="1"/>
      <c r="L14" s="2" t="s">
        <v>17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s="3" customFormat="1" x14ac:dyDescent="0.25">
      <c r="A15" s="8" t="s">
        <v>18</v>
      </c>
      <c r="B15" s="9">
        <v>0.75</v>
      </c>
      <c r="C15" s="10" t="s">
        <v>19</v>
      </c>
      <c r="D15" s="11">
        <v>1</v>
      </c>
      <c r="E15" s="68" t="s">
        <v>20</v>
      </c>
      <c r="F15" s="69" t="s">
        <v>21</v>
      </c>
      <c r="G15" s="70" t="s">
        <v>22</v>
      </c>
      <c r="H15" s="12" t="str">
        <f>IF($H$14=1,E15,IF($H$14=2,F15,IF($H$14=3,G15,"")))</f>
        <v>Très bonne maîtrise</v>
      </c>
      <c r="I15" s="2"/>
      <c r="J15" s="1"/>
      <c r="K15" s="1"/>
      <c r="L15" s="2" t="s">
        <v>23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x14ac:dyDescent="0.25">
      <c r="A16" s="8" t="s">
        <v>18</v>
      </c>
      <c r="B16" s="9">
        <v>0.6</v>
      </c>
      <c r="C16" s="10" t="s">
        <v>19</v>
      </c>
      <c r="D16" s="11">
        <v>0.75</v>
      </c>
      <c r="E16" s="13" t="s">
        <v>24</v>
      </c>
      <c r="F16" s="14" t="s">
        <v>25</v>
      </c>
      <c r="G16" s="15" t="s">
        <v>26</v>
      </c>
      <c r="H16" s="12" t="str">
        <f>IF($H$14=1,E16,IF($H$14=2,F16,IF($H$14=3,G16,"")))</f>
        <v>Bonne maîtrise</v>
      </c>
      <c r="I16" s="2"/>
      <c r="J16" s="1"/>
      <c r="K16" s="1"/>
      <c r="L16" s="2" t="s">
        <v>27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x14ac:dyDescent="0.25">
      <c r="A17" s="8" t="s">
        <v>18</v>
      </c>
      <c r="B17" s="9">
        <v>0.25</v>
      </c>
      <c r="C17" s="10" t="s">
        <v>19</v>
      </c>
      <c r="D17" s="11">
        <v>0.6</v>
      </c>
      <c r="E17" s="16" t="s">
        <v>28</v>
      </c>
      <c r="F17" s="17" t="s">
        <v>29</v>
      </c>
      <c r="G17" s="18" t="s">
        <v>30</v>
      </c>
      <c r="H17" s="12" t="str">
        <f>IF($H$14=1,E17,IF($H$14=2,F17,IF($H$14=3,G17,"")))</f>
        <v>Maîtrise partielle</v>
      </c>
      <c r="I17" s="2"/>
      <c r="J17" s="1"/>
      <c r="K17" s="1"/>
      <c r="L17" s="2" t="s">
        <v>31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3" customFormat="1" ht="15.75" thickBot="1" x14ac:dyDescent="0.3">
      <c r="A18" s="19" t="s">
        <v>18</v>
      </c>
      <c r="B18" s="20">
        <v>0</v>
      </c>
      <c r="C18" s="21" t="s">
        <v>19</v>
      </c>
      <c r="D18" s="22">
        <v>0.25</v>
      </c>
      <c r="E18" s="23" t="s">
        <v>32</v>
      </c>
      <c r="F18" s="24" t="s">
        <v>33</v>
      </c>
      <c r="G18" s="25" t="s">
        <v>34</v>
      </c>
      <c r="H18" s="12" t="str">
        <f>IF($H$14=1,E18,IF($H$14=2,F18,IF($H$14=3,G18,"")))</f>
        <v>Maîtrise insuffisante</v>
      </c>
      <c r="I18" s="2"/>
      <c r="J18" s="1"/>
      <c r="K18" s="1"/>
      <c r="L18" s="2" t="s">
        <v>35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s="1" customFormat="1" x14ac:dyDescent="0.25">
      <c r="L19" s="2" t="s">
        <v>36</v>
      </c>
    </row>
    <row r="20" spans="1:21" s="1" customFormat="1" ht="15.75" thickBot="1" x14ac:dyDescent="0.3">
      <c r="L20" s="2" t="s">
        <v>37</v>
      </c>
    </row>
    <row r="21" spans="1:21" s="3" customFormat="1" ht="15.75" thickBot="1" x14ac:dyDescent="0.3">
      <c r="A21" s="136" t="s">
        <v>38</v>
      </c>
      <c r="B21" s="137"/>
      <c r="C21" s="137"/>
      <c r="D21" s="26">
        <v>3</v>
      </c>
      <c r="E21" s="1"/>
      <c r="F21" s="1"/>
      <c r="H21" s="1"/>
      <c r="I21" s="1"/>
      <c r="J21" s="1"/>
      <c r="K21" s="1"/>
      <c r="L21" s="2" t="s">
        <v>39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s="1" customFormat="1" ht="15.75" thickBot="1" x14ac:dyDescent="0.3"/>
    <row r="23" spans="1:21" s="1" customFormat="1" ht="16.5" thickBot="1" x14ac:dyDescent="0.3">
      <c r="B23" s="122" t="s">
        <v>40</v>
      </c>
      <c r="C23" s="123"/>
      <c r="D23" s="123"/>
      <c r="E23" s="27">
        <v>2</v>
      </c>
    </row>
    <row r="24" spans="1:21" s="1" customFormat="1" x14ac:dyDescent="0.25"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21" s="1" customFormat="1" x14ac:dyDescent="0.25"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21" s="1" customFormat="1" x14ac:dyDescent="0.25"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21" s="1" customFormat="1" x14ac:dyDescent="0.25"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21" s="1" customFormat="1" x14ac:dyDescent="0.25">
      <c r="K28" s="117"/>
      <c r="L28" s="117" t="s">
        <v>158</v>
      </c>
      <c r="M28" s="117"/>
      <c r="N28" s="117"/>
      <c r="O28" s="117"/>
      <c r="P28" s="117"/>
      <c r="Q28" s="117"/>
      <c r="R28" s="117"/>
      <c r="S28" s="117"/>
    </row>
    <row r="29" spans="1:21" s="1" customFormat="1" x14ac:dyDescent="0.25">
      <c r="K29" s="117"/>
      <c r="L29" s="118" t="s">
        <v>160</v>
      </c>
      <c r="M29" s="117"/>
      <c r="N29" s="117"/>
      <c r="O29" s="117"/>
      <c r="P29" s="117"/>
      <c r="Q29" s="117"/>
      <c r="R29" s="117"/>
      <c r="S29" s="117"/>
    </row>
    <row r="30" spans="1:21" s="1" customFormat="1" x14ac:dyDescent="0.25">
      <c r="K30" s="117"/>
      <c r="L30" s="118" t="s">
        <v>161</v>
      </c>
      <c r="M30" s="117"/>
      <c r="N30" s="117"/>
      <c r="O30" s="117"/>
      <c r="P30" s="117"/>
      <c r="Q30" s="117"/>
      <c r="R30" s="117"/>
      <c r="S30" s="117"/>
    </row>
    <row r="31" spans="1:21" s="1" customFormat="1" x14ac:dyDescent="0.25">
      <c r="K31" s="117"/>
      <c r="L31" s="118" t="s">
        <v>162</v>
      </c>
      <c r="M31" s="117"/>
      <c r="N31" s="117"/>
      <c r="O31" s="117"/>
      <c r="P31" s="117"/>
      <c r="Q31" s="117"/>
      <c r="R31" s="117"/>
      <c r="S31" s="117"/>
    </row>
    <row r="32" spans="1:21" s="1" customFormat="1" x14ac:dyDescent="0.25">
      <c r="K32" s="117"/>
      <c r="L32" s="118" t="s">
        <v>163</v>
      </c>
      <c r="M32" s="117"/>
      <c r="N32" s="117"/>
      <c r="O32" s="117"/>
      <c r="P32" s="117"/>
      <c r="Q32" s="117"/>
      <c r="R32" s="117"/>
      <c r="S32" s="117"/>
    </row>
    <row r="33" spans="1:19" s="1" customFormat="1" x14ac:dyDescent="0.25">
      <c r="K33" s="117"/>
      <c r="L33" s="118" t="s">
        <v>164</v>
      </c>
      <c r="M33" s="117"/>
      <c r="N33" s="117"/>
      <c r="O33" s="117"/>
      <c r="P33" s="117"/>
      <c r="Q33" s="117"/>
      <c r="R33" s="117"/>
      <c r="S33" s="117"/>
    </row>
    <row r="34" spans="1:19" s="1" customFormat="1" x14ac:dyDescent="0.25"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x14ac:dyDescent="0.25">
      <c r="A35" s="1"/>
      <c r="B35" s="1"/>
      <c r="C35" s="1"/>
      <c r="D35" s="1"/>
      <c r="E35" s="1"/>
      <c r="F35" s="1"/>
      <c r="G35" s="1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x14ac:dyDescent="0.25">
      <c r="A36" s="1"/>
      <c r="B36" s="1"/>
      <c r="C36" s="1"/>
      <c r="D36" s="1"/>
      <c r="E36" s="1"/>
      <c r="F36" s="1"/>
      <c r="G36" s="1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x14ac:dyDescent="0.25">
      <c r="A37" s="1"/>
      <c r="B37" s="1"/>
      <c r="C37" s="1"/>
      <c r="D37" s="1"/>
      <c r="E37" s="1"/>
      <c r="F37" s="1"/>
      <c r="G37" s="1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x14ac:dyDescent="0.25">
      <c r="A38" s="1"/>
      <c r="B38" s="1"/>
      <c r="C38" s="1"/>
      <c r="D38" s="1"/>
      <c r="E38" s="1"/>
      <c r="F38" s="1"/>
      <c r="G38" s="1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x14ac:dyDescent="0.25">
      <c r="A39" s="1"/>
      <c r="B39" s="1"/>
      <c r="C39" s="1"/>
      <c r="D39" s="1"/>
      <c r="E39" s="1"/>
      <c r="F39" s="1"/>
      <c r="G39" s="1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x14ac:dyDescent="0.25">
      <c r="A40" s="1"/>
      <c r="B40" s="1"/>
      <c r="C40" s="1"/>
      <c r="D40" s="1"/>
      <c r="E40" s="1"/>
      <c r="F40" s="1"/>
      <c r="G40" s="1"/>
    </row>
    <row r="41" spans="1:19" x14ac:dyDescent="0.25">
      <c r="A41" s="1"/>
      <c r="B41" s="1"/>
      <c r="C41" s="1"/>
      <c r="D41" s="1"/>
      <c r="E41" s="1"/>
      <c r="F41" s="1"/>
      <c r="G41" s="1"/>
    </row>
    <row r="42" spans="1:19" x14ac:dyDescent="0.25">
      <c r="A42" s="1"/>
      <c r="B42" s="1"/>
      <c r="C42" s="1"/>
      <c r="D42" s="1"/>
      <c r="E42" s="1"/>
      <c r="F42" s="1"/>
      <c r="G42" s="1"/>
    </row>
    <row r="43" spans="1:19" x14ac:dyDescent="0.25">
      <c r="A43" s="1"/>
      <c r="B43" s="1"/>
      <c r="C43" s="1"/>
      <c r="D43" s="1"/>
      <c r="E43" s="1"/>
      <c r="F43" s="1"/>
      <c r="G43" s="1"/>
    </row>
    <row r="44" spans="1:19" x14ac:dyDescent="0.25">
      <c r="A44" s="1"/>
      <c r="B44" s="1"/>
      <c r="C44" s="1"/>
      <c r="D44" s="1"/>
      <c r="E44" s="1"/>
      <c r="F44" s="1"/>
      <c r="G44" s="1"/>
    </row>
    <row r="45" spans="1:19" x14ac:dyDescent="0.25">
      <c r="A45" s="1"/>
      <c r="B45" s="1"/>
      <c r="C45" s="1"/>
      <c r="D45" s="1"/>
      <c r="E45" s="1"/>
      <c r="F45" s="1"/>
      <c r="G45" s="1"/>
    </row>
    <row r="46" spans="1:19" x14ac:dyDescent="0.25">
      <c r="A46" s="1"/>
      <c r="B46" s="1"/>
      <c r="C46" s="1"/>
      <c r="D46" s="1"/>
      <c r="E46" s="1"/>
      <c r="F46" s="1"/>
      <c r="G46" s="1"/>
    </row>
    <row r="47" spans="1:19" x14ac:dyDescent="0.25">
      <c r="A47" s="1"/>
      <c r="B47" s="1"/>
      <c r="C47" s="1"/>
      <c r="D47" s="1"/>
      <c r="E47" s="1"/>
      <c r="F47" s="1"/>
      <c r="G47" s="1"/>
    </row>
    <row r="48" spans="1:19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</sheetData>
  <mergeCells count="8">
    <mergeCell ref="C6:G6"/>
    <mergeCell ref="B23:D23"/>
    <mergeCell ref="A4:H4"/>
    <mergeCell ref="A6:B6"/>
    <mergeCell ref="A11:G12"/>
    <mergeCell ref="A13:D14"/>
    <mergeCell ref="E13:G13"/>
    <mergeCell ref="A21:C2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50"/>
  <sheetViews>
    <sheetView workbookViewId="0">
      <pane ySplit="8" topLeftCell="A9" activePane="bottomLeft" state="frozen"/>
      <selection pane="bottomLeft" activeCell="L9" sqref="L9:L250"/>
    </sheetView>
  </sheetViews>
  <sheetFormatPr baseColWidth="10" defaultRowHeight="15" x14ac:dyDescent="0.25"/>
  <cols>
    <col min="1" max="1" width="4" style="28" customWidth="1"/>
    <col min="2" max="2" width="23" style="28" customWidth="1"/>
    <col min="3" max="3" width="26" style="28" customWidth="1"/>
    <col min="4" max="4" width="7.28515625" style="49" customWidth="1"/>
    <col min="5" max="5" width="16.7109375" style="50" customWidth="1"/>
    <col min="6" max="6" width="10.28515625" style="50" customWidth="1"/>
    <col min="7" max="7" width="11.42578125" style="96"/>
    <col min="8" max="10" width="11.42578125" style="95"/>
    <col min="11" max="12" width="11.42578125" style="96"/>
    <col min="13" max="23" width="11.42578125" style="95"/>
    <col min="24" max="16384" width="11.42578125" style="31"/>
  </cols>
  <sheetData>
    <row r="1" spans="1:12" x14ac:dyDescent="0.25">
      <c r="A1" s="97"/>
      <c r="B1" s="97"/>
      <c r="C1" s="97"/>
      <c r="D1" s="56"/>
      <c r="E1" s="57"/>
      <c r="F1" s="57"/>
    </row>
    <row r="2" spans="1:12" ht="15.75" thickBot="1" x14ac:dyDescent="0.3">
      <c r="A2" s="98"/>
      <c r="B2" s="98"/>
      <c r="C2" s="98"/>
      <c r="D2" s="99"/>
      <c r="E2" s="100"/>
      <c r="F2" s="100"/>
      <c r="H2" s="95" t="s">
        <v>153</v>
      </c>
      <c r="I2" s="95">
        <f>COUNTIF($D$9:$D$250,"M")</f>
        <v>9</v>
      </c>
    </row>
    <row r="3" spans="1:12" ht="32.25" thickBot="1" x14ac:dyDescent="0.3">
      <c r="A3" s="138" t="s">
        <v>102</v>
      </c>
      <c r="B3" s="139"/>
      <c r="C3" s="139"/>
      <c r="D3" s="139"/>
      <c r="E3" s="140"/>
      <c r="F3" s="119"/>
      <c r="H3" s="95" t="s">
        <v>154</v>
      </c>
      <c r="I3" s="95">
        <f>COUNTIF($D$9:$D$250,"F")</f>
        <v>6</v>
      </c>
    </row>
    <row r="4" spans="1:12" x14ac:dyDescent="0.25">
      <c r="A4" s="97"/>
      <c r="B4" s="97"/>
      <c r="C4" s="97"/>
      <c r="D4" s="56"/>
      <c r="E4" s="57"/>
      <c r="F4" s="57"/>
    </row>
    <row r="5" spans="1:12" ht="30" customHeight="1" x14ac:dyDescent="0.25">
      <c r="A5" s="141" t="s">
        <v>120</v>
      </c>
      <c r="B5" s="142"/>
      <c r="C5" s="142"/>
      <c r="D5" s="142"/>
      <c r="E5" s="143"/>
      <c r="F5" s="120"/>
    </row>
    <row r="6" spans="1:12" x14ac:dyDescent="0.25">
      <c r="A6" s="97"/>
      <c r="B6" s="97"/>
      <c r="C6" s="97"/>
      <c r="D6" s="56"/>
      <c r="E6" s="57"/>
      <c r="F6" s="57"/>
    </row>
    <row r="7" spans="1:12" x14ac:dyDescent="0.25">
      <c r="A7" s="97"/>
      <c r="B7" s="97"/>
      <c r="C7" s="97"/>
      <c r="D7" s="56"/>
      <c r="E7" s="57"/>
      <c r="F7" s="57"/>
    </row>
    <row r="8" spans="1:12" ht="39" x14ac:dyDescent="0.25">
      <c r="A8" s="106" t="s">
        <v>41</v>
      </c>
      <c r="B8" s="106" t="s">
        <v>42</v>
      </c>
      <c r="C8" s="106" t="s">
        <v>43</v>
      </c>
      <c r="D8" s="106" t="s">
        <v>44</v>
      </c>
      <c r="E8" s="107" t="s">
        <v>45</v>
      </c>
      <c r="F8" s="107" t="s">
        <v>156</v>
      </c>
      <c r="L8" s="96" t="s">
        <v>122</v>
      </c>
    </row>
    <row r="9" spans="1:12" x14ac:dyDescent="0.25">
      <c r="A9" s="45">
        <f>IF(B9="","",1)</f>
        <v>1</v>
      </c>
      <c r="B9" s="45" t="s">
        <v>55</v>
      </c>
      <c r="C9" s="45" t="s">
        <v>56</v>
      </c>
      <c r="D9" s="44" t="s">
        <v>59</v>
      </c>
      <c r="E9" s="88">
        <v>39490</v>
      </c>
      <c r="F9" s="88"/>
      <c r="G9" s="96">
        <f>IF(YEAR(E9)=1900,"",YEAR(E9))</f>
        <v>2008</v>
      </c>
      <c r="H9" s="116"/>
      <c r="K9" s="96">
        <f>$A9</f>
        <v>1</v>
      </c>
      <c r="L9" s="96" t="str">
        <f>$B9&amp;" "&amp;$C9</f>
        <v>ALONI Frédéric</v>
      </c>
    </row>
    <row r="10" spans="1:12" x14ac:dyDescent="0.25">
      <c r="A10" s="45">
        <f>IF(B10="","",A9+1)</f>
        <v>2</v>
      </c>
      <c r="B10" s="45" t="s">
        <v>57</v>
      </c>
      <c r="C10" s="45" t="s">
        <v>58</v>
      </c>
      <c r="D10" s="44" t="s">
        <v>60</v>
      </c>
      <c r="E10" s="88">
        <v>39582</v>
      </c>
      <c r="F10" s="88"/>
      <c r="G10" s="96">
        <f t="shared" ref="G10:G73" si="0">IF(YEAR(E10)=1900,"",YEAR(E10))</f>
        <v>2008</v>
      </c>
      <c r="K10" s="96">
        <f t="shared" ref="K10:K73" si="1">$A10</f>
        <v>2</v>
      </c>
      <c r="L10" s="96" t="str">
        <f t="shared" ref="L10:L73" si="2">$B10&amp;" "&amp;$C10</f>
        <v>BABINO Mathilde</v>
      </c>
    </row>
    <row r="11" spans="1:12" x14ac:dyDescent="0.25">
      <c r="A11" s="45">
        <f t="shared" ref="A11:A74" si="3">IF(B11="","",A10+1)</f>
        <v>3</v>
      </c>
      <c r="B11" s="45" t="s">
        <v>61</v>
      </c>
      <c r="C11" s="45" t="s">
        <v>62</v>
      </c>
      <c r="D11" s="44" t="s">
        <v>59</v>
      </c>
      <c r="E11" s="88">
        <v>39624</v>
      </c>
      <c r="F11" s="88"/>
      <c r="G11" s="96">
        <f t="shared" si="0"/>
        <v>2008</v>
      </c>
      <c r="K11" s="96">
        <f t="shared" si="1"/>
        <v>3</v>
      </c>
      <c r="L11" s="96" t="str">
        <f t="shared" si="2"/>
        <v>FARMONT Roger</v>
      </c>
    </row>
    <row r="12" spans="1:12" x14ac:dyDescent="0.25">
      <c r="A12" s="45">
        <f t="shared" si="3"/>
        <v>4</v>
      </c>
      <c r="B12" s="45" t="s">
        <v>63</v>
      </c>
      <c r="C12" s="45" t="s">
        <v>64</v>
      </c>
      <c r="D12" s="44" t="s">
        <v>60</v>
      </c>
      <c r="E12" s="88">
        <v>39485</v>
      </c>
      <c r="F12" s="88"/>
      <c r="G12" s="96">
        <f t="shared" si="0"/>
        <v>2008</v>
      </c>
      <c r="K12" s="96">
        <f t="shared" si="1"/>
        <v>4</v>
      </c>
      <c r="L12" s="96" t="str">
        <f t="shared" si="2"/>
        <v>GAIDONI Sylvie</v>
      </c>
    </row>
    <row r="13" spans="1:12" x14ac:dyDescent="0.25">
      <c r="A13" s="45">
        <f t="shared" si="3"/>
        <v>5</v>
      </c>
      <c r="B13" s="45" t="s">
        <v>65</v>
      </c>
      <c r="C13" s="45" t="s">
        <v>66</v>
      </c>
      <c r="D13" s="44" t="s">
        <v>60</v>
      </c>
      <c r="E13" s="88">
        <v>39496</v>
      </c>
      <c r="F13" s="88"/>
      <c r="G13" s="96">
        <f t="shared" si="0"/>
        <v>2008</v>
      </c>
      <c r="K13" s="96">
        <f t="shared" si="1"/>
        <v>5</v>
      </c>
      <c r="L13" s="96" t="str">
        <f t="shared" si="2"/>
        <v>LUBERTO Lana</v>
      </c>
    </row>
    <row r="14" spans="1:12" x14ac:dyDescent="0.25">
      <c r="A14" s="45">
        <f t="shared" si="3"/>
        <v>6</v>
      </c>
      <c r="B14" s="45" t="s">
        <v>126</v>
      </c>
      <c r="C14" s="45" t="s">
        <v>127</v>
      </c>
      <c r="D14" s="44" t="s">
        <v>60</v>
      </c>
      <c r="E14" s="88">
        <v>39522</v>
      </c>
      <c r="F14" s="88"/>
      <c r="G14" s="96">
        <f t="shared" si="0"/>
        <v>2008</v>
      </c>
      <c r="K14" s="96">
        <f t="shared" si="1"/>
        <v>6</v>
      </c>
      <c r="L14" s="96" t="str">
        <f t="shared" si="2"/>
        <v>FARANDOLE Jana</v>
      </c>
    </row>
    <row r="15" spans="1:12" x14ac:dyDescent="0.25">
      <c r="A15" s="45">
        <f t="shared" si="3"/>
        <v>7</v>
      </c>
      <c r="B15" s="45" t="s">
        <v>128</v>
      </c>
      <c r="C15" s="45" t="s">
        <v>129</v>
      </c>
      <c r="D15" s="44" t="s">
        <v>60</v>
      </c>
      <c r="E15" s="88">
        <v>39586</v>
      </c>
      <c r="F15" s="88"/>
      <c r="G15" s="96">
        <f t="shared" si="0"/>
        <v>2008</v>
      </c>
      <c r="K15" s="96">
        <f t="shared" si="1"/>
        <v>7</v>
      </c>
      <c r="L15" s="96" t="str">
        <f t="shared" si="2"/>
        <v>SOPHIE Riana</v>
      </c>
    </row>
    <row r="16" spans="1:12" x14ac:dyDescent="0.25">
      <c r="A16" s="45">
        <f t="shared" si="3"/>
        <v>8</v>
      </c>
      <c r="B16" s="45" t="s">
        <v>130</v>
      </c>
      <c r="C16" s="45" t="s">
        <v>131</v>
      </c>
      <c r="D16" s="44" t="s">
        <v>59</v>
      </c>
      <c r="E16" s="88">
        <v>39667</v>
      </c>
      <c r="F16" s="88"/>
      <c r="G16" s="96">
        <f t="shared" si="0"/>
        <v>2008</v>
      </c>
      <c r="K16" s="96">
        <f t="shared" si="1"/>
        <v>8</v>
      </c>
      <c r="L16" s="96" t="str">
        <f t="shared" si="2"/>
        <v>BERTHELO Adam</v>
      </c>
    </row>
    <row r="17" spans="1:12" x14ac:dyDescent="0.25">
      <c r="A17" s="45">
        <f t="shared" si="3"/>
        <v>9</v>
      </c>
      <c r="B17" s="45" t="s">
        <v>132</v>
      </c>
      <c r="C17" s="45" t="s">
        <v>133</v>
      </c>
      <c r="D17" s="44" t="s">
        <v>59</v>
      </c>
      <c r="E17" s="88">
        <v>39487</v>
      </c>
      <c r="F17" s="88"/>
      <c r="G17" s="96">
        <f t="shared" si="0"/>
        <v>2008</v>
      </c>
      <c r="K17" s="96">
        <f t="shared" si="1"/>
        <v>9</v>
      </c>
      <c r="L17" s="96" t="str">
        <f t="shared" si="2"/>
        <v>DRATIRO Ludovic</v>
      </c>
    </row>
    <row r="18" spans="1:12" x14ac:dyDescent="0.25">
      <c r="A18" s="45">
        <f t="shared" si="3"/>
        <v>10</v>
      </c>
      <c r="B18" s="45" t="s">
        <v>134</v>
      </c>
      <c r="C18" s="45" t="s">
        <v>135</v>
      </c>
      <c r="D18" s="44" t="s">
        <v>59</v>
      </c>
      <c r="E18" s="88">
        <v>39530</v>
      </c>
      <c r="F18" s="88"/>
      <c r="G18" s="96">
        <f t="shared" si="0"/>
        <v>2008</v>
      </c>
      <c r="K18" s="96">
        <f t="shared" si="1"/>
        <v>10</v>
      </c>
      <c r="L18" s="96" t="str">
        <f t="shared" si="2"/>
        <v>PARTINO Bolie</v>
      </c>
    </row>
    <row r="19" spans="1:12" x14ac:dyDescent="0.25">
      <c r="A19" s="45">
        <f t="shared" si="3"/>
        <v>11</v>
      </c>
      <c r="B19" s="45" t="s">
        <v>136</v>
      </c>
      <c r="C19" s="45" t="s">
        <v>56</v>
      </c>
      <c r="D19" s="44" t="s">
        <v>59</v>
      </c>
      <c r="E19" s="88">
        <v>39624</v>
      </c>
      <c r="F19" s="88"/>
      <c r="G19" s="96">
        <f t="shared" si="0"/>
        <v>2008</v>
      </c>
      <c r="K19" s="96">
        <f t="shared" si="1"/>
        <v>11</v>
      </c>
      <c r="L19" s="96" t="str">
        <f t="shared" si="2"/>
        <v>SATHALIAN Frédéric</v>
      </c>
    </row>
    <row r="20" spans="1:12" x14ac:dyDescent="0.25">
      <c r="A20" s="45">
        <f t="shared" si="3"/>
        <v>12</v>
      </c>
      <c r="B20" s="45" t="s">
        <v>136</v>
      </c>
      <c r="C20" s="45" t="s">
        <v>137</v>
      </c>
      <c r="D20" s="44" t="s">
        <v>59</v>
      </c>
      <c r="E20" s="88">
        <v>39624</v>
      </c>
      <c r="F20" s="88"/>
      <c r="G20" s="96">
        <f t="shared" si="0"/>
        <v>2008</v>
      </c>
      <c r="K20" s="96">
        <f t="shared" si="1"/>
        <v>12</v>
      </c>
      <c r="L20" s="96" t="str">
        <f t="shared" si="2"/>
        <v>SATHALIAN Karim</v>
      </c>
    </row>
    <row r="21" spans="1:12" x14ac:dyDescent="0.25">
      <c r="A21" s="45">
        <f t="shared" si="3"/>
        <v>13</v>
      </c>
      <c r="B21" s="45" t="s">
        <v>138</v>
      </c>
      <c r="C21" s="45" t="s">
        <v>139</v>
      </c>
      <c r="D21" s="44" t="s">
        <v>60</v>
      </c>
      <c r="E21" s="88">
        <v>39521</v>
      </c>
      <c r="F21" s="88"/>
      <c r="G21" s="96">
        <f t="shared" si="0"/>
        <v>2008</v>
      </c>
      <c r="K21" s="96">
        <f t="shared" si="1"/>
        <v>13</v>
      </c>
      <c r="L21" s="96" t="str">
        <f t="shared" si="2"/>
        <v>RENAN Julie</v>
      </c>
    </row>
    <row r="22" spans="1:12" x14ac:dyDescent="0.25">
      <c r="A22" s="45">
        <f t="shared" si="3"/>
        <v>14</v>
      </c>
      <c r="B22" s="45" t="s">
        <v>140</v>
      </c>
      <c r="C22" s="45" t="s">
        <v>141</v>
      </c>
      <c r="D22" s="44" t="s">
        <v>59</v>
      </c>
      <c r="E22" s="88">
        <v>39514</v>
      </c>
      <c r="F22" s="88"/>
      <c r="G22" s="96">
        <f t="shared" si="0"/>
        <v>2008</v>
      </c>
      <c r="K22" s="96">
        <f t="shared" si="1"/>
        <v>14</v>
      </c>
      <c r="L22" s="96" t="str">
        <f t="shared" si="2"/>
        <v>JUSTIN Mathieux</v>
      </c>
    </row>
    <row r="23" spans="1:12" x14ac:dyDescent="0.25">
      <c r="A23" s="45">
        <f t="shared" si="3"/>
        <v>15</v>
      </c>
      <c r="B23" s="45" t="s">
        <v>149</v>
      </c>
      <c r="C23" s="45" t="s">
        <v>150</v>
      </c>
      <c r="D23" s="44" t="s">
        <v>59</v>
      </c>
      <c r="E23" s="88">
        <v>39480</v>
      </c>
      <c r="F23" s="88"/>
      <c r="G23" s="96">
        <f t="shared" si="0"/>
        <v>2008</v>
      </c>
      <c r="K23" s="96">
        <f t="shared" si="1"/>
        <v>15</v>
      </c>
      <c r="L23" s="96" t="str">
        <f t="shared" si="2"/>
        <v>NATALIAN Dany</v>
      </c>
    </row>
    <row r="24" spans="1:12" x14ac:dyDescent="0.25">
      <c r="A24" s="45" t="str">
        <f t="shared" si="3"/>
        <v/>
      </c>
      <c r="B24" s="45"/>
      <c r="C24" s="45"/>
      <c r="D24" s="44"/>
      <c r="E24" s="88"/>
      <c r="F24" s="88"/>
      <c r="G24" s="96" t="str">
        <f t="shared" si="0"/>
        <v/>
      </c>
      <c r="K24" s="96" t="str">
        <f t="shared" si="1"/>
        <v/>
      </c>
      <c r="L24" s="96" t="str">
        <f t="shared" si="2"/>
        <v xml:space="preserve"> </v>
      </c>
    </row>
    <row r="25" spans="1:12" x14ac:dyDescent="0.25">
      <c r="A25" s="45" t="str">
        <f t="shared" si="3"/>
        <v/>
      </c>
      <c r="B25" s="45"/>
      <c r="C25" s="45"/>
      <c r="D25" s="44"/>
      <c r="E25" s="88"/>
      <c r="F25" s="88"/>
      <c r="G25" s="96" t="str">
        <f t="shared" si="0"/>
        <v/>
      </c>
      <c r="K25" s="96" t="str">
        <f t="shared" si="1"/>
        <v/>
      </c>
      <c r="L25" s="96" t="str">
        <f t="shared" si="2"/>
        <v xml:space="preserve"> </v>
      </c>
    </row>
    <row r="26" spans="1:12" x14ac:dyDescent="0.25">
      <c r="A26" s="45" t="str">
        <f t="shared" si="3"/>
        <v/>
      </c>
      <c r="B26" s="45"/>
      <c r="C26" s="45"/>
      <c r="D26" s="44"/>
      <c r="E26" s="88"/>
      <c r="F26" s="88"/>
      <c r="G26" s="96" t="str">
        <f t="shared" si="0"/>
        <v/>
      </c>
      <c r="K26" s="96" t="str">
        <f t="shared" si="1"/>
        <v/>
      </c>
      <c r="L26" s="96" t="str">
        <f t="shared" si="2"/>
        <v xml:space="preserve"> </v>
      </c>
    </row>
    <row r="27" spans="1:12" x14ac:dyDescent="0.25">
      <c r="A27" s="45" t="str">
        <f t="shared" si="3"/>
        <v/>
      </c>
      <c r="B27" s="45"/>
      <c r="C27" s="45"/>
      <c r="D27" s="44"/>
      <c r="E27" s="88"/>
      <c r="F27" s="88"/>
      <c r="G27" s="96" t="str">
        <f t="shared" si="0"/>
        <v/>
      </c>
      <c r="K27" s="96" t="str">
        <f t="shared" si="1"/>
        <v/>
      </c>
      <c r="L27" s="96" t="str">
        <f t="shared" si="2"/>
        <v xml:space="preserve"> </v>
      </c>
    </row>
    <row r="28" spans="1:12" x14ac:dyDescent="0.25">
      <c r="A28" s="45" t="str">
        <f t="shared" si="3"/>
        <v/>
      </c>
      <c r="B28" s="45"/>
      <c r="C28" s="45"/>
      <c r="D28" s="44"/>
      <c r="E28" s="88"/>
      <c r="F28" s="88"/>
      <c r="G28" s="96" t="str">
        <f t="shared" si="0"/>
        <v/>
      </c>
      <c r="K28" s="96" t="str">
        <f t="shared" si="1"/>
        <v/>
      </c>
      <c r="L28" s="96" t="str">
        <f t="shared" si="2"/>
        <v xml:space="preserve"> </v>
      </c>
    </row>
    <row r="29" spans="1:12" x14ac:dyDescent="0.25">
      <c r="A29" s="45" t="str">
        <f t="shared" si="3"/>
        <v/>
      </c>
      <c r="B29" s="45"/>
      <c r="C29" s="45"/>
      <c r="D29" s="44"/>
      <c r="E29" s="88"/>
      <c r="F29" s="88"/>
      <c r="G29" s="96" t="str">
        <f t="shared" si="0"/>
        <v/>
      </c>
      <c r="K29" s="96" t="str">
        <f t="shared" si="1"/>
        <v/>
      </c>
      <c r="L29" s="96" t="str">
        <f t="shared" si="2"/>
        <v xml:space="preserve"> </v>
      </c>
    </row>
    <row r="30" spans="1:12" x14ac:dyDescent="0.25">
      <c r="A30" s="45" t="str">
        <f t="shared" si="3"/>
        <v/>
      </c>
      <c r="B30" s="45"/>
      <c r="C30" s="45"/>
      <c r="D30" s="44"/>
      <c r="E30" s="88"/>
      <c r="F30" s="88"/>
      <c r="G30" s="96" t="str">
        <f t="shared" si="0"/>
        <v/>
      </c>
      <c r="K30" s="96" t="str">
        <f t="shared" si="1"/>
        <v/>
      </c>
      <c r="L30" s="96" t="str">
        <f t="shared" si="2"/>
        <v xml:space="preserve"> </v>
      </c>
    </row>
    <row r="31" spans="1:12" x14ac:dyDescent="0.25">
      <c r="A31" s="45" t="str">
        <f t="shared" si="3"/>
        <v/>
      </c>
      <c r="B31" s="45"/>
      <c r="C31" s="45"/>
      <c r="D31" s="44"/>
      <c r="E31" s="88"/>
      <c r="F31" s="88"/>
      <c r="G31" s="96" t="str">
        <f t="shared" si="0"/>
        <v/>
      </c>
      <c r="K31" s="96" t="str">
        <f t="shared" si="1"/>
        <v/>
      </c>
      <c r="L31" s="96" t="str">
        <f t="shared" si="2"/>
        <v xml:space="preserve"> </v>
      </c>
    </row>
    <row r="32" spans="1:12" x14ac:dyDescent="0.25">
      <c r="A32" s="45" t="str">
        <f t="shared" si="3"/>
        <v/>
      </c>
      <c r="B32" s="45"/>
      <c r="C32" s="45"/>
      <c r="D32" s="44"/>
      <c r="E32" s="88"/>
      <c r="F32" s="88"/>
      <c r="G32" s="96" t="str">
        <f t="shared" si="0"/>
        <v/>
      </c>
      <c r="K32" s="96" t="str">
        <f t="shared" si="1"/>
        <v/>
      </c>
      <c r="L32" s="96" t="str">
        <f t="shared" si="2"/>
        <v xml:space="preserve"> </v>
      </c>
    </row>
    <row r="33" spans="1:12" x14ac:dyDescent="0.25">
      <c r="A33" s="45" t="str">
        <f t="shared" si="3"/>
        <v/>
      </c>
      <c r="B33" s="45"/>
      <c r="C33" s="45"/>
      <c r="D33" s="44"/>
      <c r="E33" s="88"/>
      <c r="F33" s="88"/>
      <c r="G33" s="96" t="str">
        <f t="shared" si="0"/>
        <v/>
      </c>
      <c r="K33" s="96" t="str">
        <f t="shared" si="1"/>
        <v/>
      </c>
      <c r="L33" s="96" t="str">
        <f t="shared" si="2"/>
        <v xml:space="preserve"> </v>
      </c>
    </row>
    <row r="34" spans="1:12" x14ac:dyDescent="0.25">
      <c r="A34" s="45" t="str">
        <f t="shared" si="3"/>
        <v/>
      </c>
      <c r="B34" s="45"/>
      <c r="C34" s="45"/>
      <c r="D34" s="44"/>
      <c r="E34" s="88"/>
      <c r="F34" s="88"/>
      <c r="G34" s="96" t="str">
        <f t="shared" si="0"/>
        <v/>
      </c>
      <c r="K34" s="96" t="str">
        <f t="shared" si="1"/>
        <v/>
      </c>
      <c r="L34" s="96" t="str">
        <f t="shared" si="2"/>
        <v xml:space="preserve"> </v>
      </c>
    </row>
    <row r="35" spans="1:12" x14ac:dyDescent="0.25">
      <c r="A35" s="45" t="str">
        <f t="shared" si="3"/>
        <v/>
      </c>
      <c r="B35" s="45"/>
      <c r="C35" s="45"/>
      <c r="D35" s="44"/>
      <c r="E35" s="88"/>
      <c r="F35" s="88"/>
      <c r="G35" s="96" t="str">
        <f t="shared" si="0"/>
        <v/>
      </c>
      <c r="K35" s="96" t="str">
        <f t="shared" si="1"/>
        <v/>
      </c>
      <c r="L35" s="96" t="str">
        <f t="shared" si="2"/>
        <v xml:space="preserve"> </v>
      </c>
    </row>
    <row r="36" spans="1:12" x14ac:dyDescent="0.25">
      <c r="A36" s="45" t="str">
        <f t="shared" si="3"/>
        <v/>
      </c>
      <c r="B36" s="45"/>
      <c r="C36" s="45"/>
      <c r="D36" s="44"/>
      <c r="E36" s="88"/>
      <c r="F36" s="88"/>
      <c r="G36" s="96" t="str">
        <f t="shared" si="0"/>
        <v/>
      </c>
      <c r="K36" s="96" t="str">
        <f t="shared" si="1"/>
        <v/>
      </c>
      <c r="L36" s="96" t="str">
        <f t="shared" si="2"/>
        <v xml:space="preserve"> </v>
      </c>
    </row>
    <row r="37" spans="1:12" x14ac:dyDescent="0.25">
      <c r="A37" s="45" t="str">
        <f t="shared" si="3"/>
        <v/>
      </c>
      <c r="B37" s="45"/>
      <c r="C37" s="45"/>
      <c r="D37" s="44"/>
      <c r="E37" s="88"/>
      <c r="F37" s="88"/>
      <c r="G37" s="96" t="str">
        <f t="shared" si="0"/>
        <v/>
      </c>
      <c r="K37" s="96" t="str">
        <f t="shared" si="1"/>
        <v/>
      </c>
      <c r="L37" s="96" t="str">
        <f t="shared" si="2"/>
        <v xml:space="preserve"> </v>
      </c>
    </row>
    <row r="38" spans="1:12" x14ac:dyDescent="0.25">
      <c r="A38" s="45" t="str">
        <f t="shared" si="3"/>
        <v/>
      </c>
      <c r="B38" s="45"/>
      <c r="C38" s="45"/>
      <c r="D38" s="44"/>
      <c r="E38" s="88"/>
      <c r="F38" s="88"/>
      <c r="G38" s="96" t="str">
        <f t="shared" si="0"/>
        <v/>
      </c>
      <c r="K38" s="96" t="str">
        <f t="shared" si="1"/>
        <v/>
      </c>
      <c r="L38" s="96" t="str">
        <f t="shared" si="2"/>
        <v xml:space="preserve"> </v>
      </c>
    </row>
    <row r="39" spans="1:12" x14ac:dyDescent="0.25">
      <c r="A39" s="45" t="str">
        <f t="shared" si="3"/>
        <v/>
      </c>
      <c r="B39" s="45"/>
      <c r="C39" s="45"/>
      <c r="D39" s="44"/>
      <c r="E39" s="88"/>
      <c r="F39" s="88"/>
      <c r="G39" s="96" t="str">
        <f t="shared" si="0"/>
        <v/>
      </c>
      <c r="K39" s="96" t="str">
        <f t="shared" si="1"/>
        <v/>
      </c>
      <c r="L39" s="96" t="str">
        <f t="shared" si="2"/>
        <v xml:space="preserve"> </v>
      </c>
    </row>
    <row r="40" spans="1:12" x14ac:dyDescent="0.25">
      <c r="A40" s="45" t="str">
        <f t="shared" si="3"/>
        <v/>
      </c>
      <c r="B40" s="45"/>
      <c r="C40" s="45"/>
      <c r="D40" s="44"/>
      <c r="E40" s="88"/>
      <c r="F40" s="88"/>
      <c r="G40" s="96" t="str">
        <f t="shared" si="0"/>
        <v/>
      </c>
      <c r="K40" s="96" t="str">
        <f t="shared" si="1"/>
        <v/>
      </c>
      <c r="L40" s="96" t="str">
        <f t="shared" si="2"/>
        <v xml:space="preserve"> </v>
      </c>
    </row>
    <row r="41" spans="1:12" x14ac:dyDescent="0.25">
      <c r="A41" s="45" t="str">
        <f t="shared" si="3"/>
        <v/>
      </c>
      <c r="B41" s="45"/>
      <c r="C41" s="45"/>
      <c r="D41" s="44"/>
      <c r="E41" s="88"/>
      <c r="F41" s="88"/>
      <c r="G41" s="96" t="str">
        <f t="shared" si="0"/>
        <v/>
      </c>
      <c r="K41" s="96" t="str">
        <f t="shared" si="1"/>
        <v/>
      </c>
      <c r="L41" s="96" t="str">
        <f t="shared" si="2"/>
        <v xml:space="preserve"> </v>
      </c>
    </row>
    <row r="42" spans="1:12" x14ac:dyDescent="0.25">
      <c r="A42" s="45" t="str">
        <f t="shared" si="3"/>
        <v/>
      </c>
      <c r="B42" s="45"/>
      <c r="C42" s="45"/>
      <c r="D42" s="44"/>
      <c r="E42" s="88"/>
      <c r="F42" s="88"/>
      <c r="G42" s="96" t="str">
        <f t="shared" si="0"/>
        <v/>
      </c>
      <c r="K42" s="96" t="str">
        <f t="shared" si="1"/>
        <v/>
      </c>
      <c r="L42" s="96" t="str">
        <f t="shared" si="2"/>
        <v xml:space="preserve"> </v>
      </c>
    </row>
    <row r="43" spans="1:12" x14ac:dyDescent="0.25">
      <c r="A43" s="45" t="str">
        <f t="shared" si="3"/>
        <v/>
      </c>
      <c r="B43" s="45"/>
      <c r="C43" s="45"/>
      <c r="D43" s="44"/>
      <c r="E43" s="88"/>
      <c r="F43" s="88"/>
      <c r="G43" s="96" t="str">
        <f t="shared" si="0"/>
        <v/>
      </c>
      <c r="K43" s="96" t="str">
        <f t="shared" si="1"/>
        <v/>
      </c>
      <c r="L43" s="96" t="str">
        <f t="shared" si="2"/>
        <v xml:space="preserve"> </v>
      </c>
    </row>
    <row r="44" spans="1:12" x14ac:dyDescent="0.25">
      <c r="A44" s="45" t="str">
        <f t="shared" si="3"/>
        <v/>
      </c>
      <c r="B44" s="45"/>
      <c r="C44" s="45"/>
      <c r="D44" s="44"/>
      <c r="E44" s="88"/>
      <c r="F44" s="88"/>
      <c r="G44" s="96" t="str">
        <f t="shared" si="0"/>
        <v/>
      </c>
      <c r="K44" s="96" t="str">
        <f t="shared" si="1"/>
        <v/>
      </c>
      <c r="L44" s="96" t="str">
        <f t="shared" si="2"/>
        <v xml:space="preserve"> </v>
      </c>
    </row>
    <row r="45" spans="1:12" x14ac:dyDescent="0.25">
      <c r="A45" s="45" t="str">
        <f t="shared" si="3"/>
        <v/>
      </c>
      <c r="B45" s="45"/>
      <c r="C45" s="45"/>
      <c r="D45" s="44"/>
      <c r="E45" s="88"/>
      <c r="F45" s="88"/>
      <c r="G45" s="96" t="str">
        <f t="shared" si="0"/>
        <v/>
      </c>
      <c r="K45" s="96" t="str">
        <f t="shared" si="1"/>
        <v/>
      </c>
      <c r="L45" s="96" t="str">
        <f t="shared" si="2"/>
        <v xml:space="preserve"> </v>
      </c>
    </row>
    <row r="46" spans="1:12" x14ac:dyDescent="0.25">
      <c r="A46" s="45" t="str">
        <f t="shared" si="3"/>
        <v/>
      </c>
      <c r="B46" s="45"/>
      <c r="C46" s="45"/>
      <c r="D46" s="44"/>
      <c r="E46" s="88"/>
      <c r="F46" s="88"/>
      <c r="G46" s="96" t="str">
        <f t="shared" si="0"/>
        <v/>
      </c>
      <c r="K46" s="96" t="str">
        <f t="shared" si="1"/>
        <v/>
      </c>
      <c r="L46" s="96" t="str">
        <f t="shared" si="2"/>
        <v xml:space="preserve"> </v>
      </c>
    </row>
    <row r="47" spans="1:12" x14ac:dyDescent="0.25">
      <c r="A47" s="45" t="str">
        <f t="shared" si="3"/>
        <v/>
      </c>
      <c r="B47" s="45"/>
      <c r="C47" s="45"/>
      <c r="D47" s="44"/>
      <c r="E47" s="88"/>
      <c r="F47" s="88"/>
      <c r="G47" s="96" t="str">
        <f t="shared" si="0"/>
        <v/>
      </c>
      <c r="K47" s="96" t="str">
        <f t="shared" si="1"/>
        <v/>
      </c>
      <c r="L47" s="96" t="str">
        <f t="shared" si="2"/>
        <v xml:space="preserve"> </v>
      </c>
    </row>
    <row r="48" spans="1:12" x14ac:dyDescent="0.25">
      <c r="A48" s="45" t="str">
        <f t="shared" si="3"/>
        <v/>
      </c>
      <c r="B48" s="45"/>
      <c r="C48" s="45"/>
      <c r="D48" s="44"/>
      <c r="E48" s="88"/>
      <c r="F48" s="88"/>
      <c r="G48" s="96" t="str">
        <f t="shared" si="0"/>
        <v/>
      </c>
      <c r="K48" s="96" t="str">
        <f t="shared" si="1"/>
        <v/>
      </c>
      <c r="L48" s="96" t="str">
        <f t="shared" si="2"/>
        <v xml:space="preserve"> </v>
      </c>
    </row>
    <row r="49" spans="1:12" x14ac:dyDescent="0.25">
      <c r="A49" s="45" t="str">
        <f t="shared" si="3"/>
        <v/>
      </c>
      <c r="B49" s="45"/>
      <c r="C49" s="45"/>
      <c r="D49" s="44"/>
      <c r="E49" s="88"/>
      <c r="F49" s="88"/>
      <c r="G49" s="96" t="str">
        <f t="shared" si="0"/>
        <v/>
      </c>
      <c r="K49" s="96" t="str">
        <f t="shared" si="1"/>
        <v/>
      </c>
      <c r="L49" s="96" t="str">
        <f t="shared" si="2"/>
        <v xml:space="preserve"> </v>
      </c>
    </row>
    <row r="50" spans="1:12" x14ac:dyDescent="0.25">
      <c r="A50" s="45" t="str">
        <f t="shared" si="3"/>
        <v/>
      </c>
      <c r="B50" s="45"/>
      <c r="C50" s="45"/>
      <c r="D50" s="44"/>
      <c r="E50" s="88"/>
      <c r="F50" s="88"/>
      <c r="G50" s="96" t="str">
        <f t="shared" si="0"/>
        <v/>
      </c>
      <c r="K50" s="96" t="str">
        <f t="shared" si="1"/>
        <v/>
      </c>
      <c r="L50" s="96" t="str">
        <f t="shared" si="2"/>
        <v xml:space="preserve"> </v>
      </c>
    </row>
    <row r="51" spans="1:12" x14ac:dyDescent="0.25">
      <c r="A51" s="45" t="str">
        <f t="shared" si="3"/>
        <v/>
      </c>
      <c r="B51" s="45"/>
      <c r="C51" s="45"/>
      <c r="D51" s="44"/>
      <c r="E51" s="88"/>
      <c r="F51" s="88"/>
      <c r="G51" s="96" t="str">
        <f t="shared" si="0"/>
        <v/>
      </c>
      <c r="K51" s="96" t="str">
        <f t="shared" si="1"/>
        <v/>
      </c>
      <c r="L51" s="96" t="str">
        <f t="shared" si="2"/>
        <v xml:space="preserve"> </v>
      </c>
    </row>
    <row r="52" spans="1:12" x14ac:dyDescent="0.25">
      <c r="A52" s="45" t="str">
        <f t="shared" si="3"/>
        <v/>
      </c>
      <c r="B52" s="45"/>
      <c r="C52" s="45"/>
      <c r="D52" s="44"/>
      <c r="E52" s="88"/>
      <c r="F52" s="88"/>
      <c r="G52" s="96" t="str">
        <f t="shared" si="0"/>
        <v/>
      </c>
      <c r="K52" s="96" t="str">
        <f t="shared" si="1"/>
        <v/>
      </c>
      <c r="L52" s="96" t="str">
        <f t="shared" si="2"/>
        <v xml:space="preserve"> </v>
      </c>
    </row>
    <row r="53" spans="1:12" x14ac:dyDescent="0.25">
      <c r="A53" s="45" t="str">
        <f t="shared" si="3"/>
        <v/>
      </c>
      <c r="B53" s="45"/>
      <c r="C53" s="45"/>
      <c r="D53" s="44"/>
      <c r="E53" s="88"/>
      <c r="F53" s="88"/>
      <c r="G53" s="96" t="str">
        <f t="shared" si="0"/>
        <v/>
      </c>
      <c r="K53" s="96" t="str">
        <f t="shared" si="1"/>
        <v/>
      </c>
      <c r="L53" s="96" t="str">
        <f t="shared" si="2"/>
        <v xml:space="preserve"> </v>
      </c>
    </row>
    <row r="54" spans="1:12" x14ac:dyDescent="0.25">
      <c r="A54" s="45" t="str">
        <f t="shared" si="3"/>
        <v/>
      </c>
      <c r="B54" s="45"/>
      <c r="C54" s="45"/>
      <c r="D54" s="44"/>
      <c r="E54" s="88"/>
      <c r="F54" s="88"/>
      <c r="G54" s="96" t="str">
        <f t="shared" si="0"/>
        <v/>
      </c>
      <c r="K54" s="96" t="str">
        <f t="shared" si="1"/>
        <v/>
      </c>
      <c r="L54" s="96" t="str">
        <f t="shared" si="2"/>
        <v xml:space="preserve"> </v>
      </c>
    </row>
    <row r="55" spans="1:12" x14ac:dyDescent="0.25">
      <c r="A55" s="45" t="str">
        <f t="shared" si="3"/>
        <v/>
      </c>
      <c r="B55" s="45"/>
      <c r="C55" s="45"/>
      <c r="D55" s="44"/>
      <c r="E55" s="88"/>
      <c r="F55" s="88"/>
      <c r="G55" s="96" t="str">
        <f t="shared" si="0"/>
        <v/>
      </c>
      <c r="K55" s="96" t="str">
        <f t="shared" si="1"/>
        <v/>
      </c>
      <c r="L55" s="96" t="str">
        <f t="shared" si="2"/>
        <v xml:space="preserve"> </v>
      </c>
    </row>
    <row r="56" spans="1:12" x14ac:dyDescent="0.25">
      <c r="A56" s="45" t="str">
        <f t="shared" si="3"/>
        <v/>
      </c>
      <c r="B56" s="45"/>
      <c r="C56" s="45"/>
      <c r="D56" s="44"/>
      <c r="E56" s="88"/>
      <c r="F56" s="88"/>
      <c r="G56" s="96" t="str">
        <f t="shared" si="0"/>
        <v/>
      </c>
      <c r="K56" s="96" t="str">
        <f t="shared" si="1"/>
        <v/>
      </c>
      <c r="L56" s="96" t="str">
        <f t="shared" si="2"/>
        <v xml:space="preserve"> </v>
      </c>
    </row>
    <row r="57" spans="1:12" x14ac:dyDescent="0.25">
      <c r="A57" s="45" t="str">
        <f t="shared" si="3"/>
        <v/>
      </c>
      <c r="B57" s="45"/>
      <c r="C57" s="45"/>
      <c r="D57" s="44"/>
      <c r="E57" s="88"/>
      <c r="F57" s="88"/>
      <c r="G57" s="96" t="str">
        <f t="shared" si="0"/>
        <v/>
      </c>
      <c r="K57" s="96" t="str">
        <f t="shared" si="1"/>
        <v/>
      </c>
      <c r="L57" s="96" t="str">
        <f t="shared" si="2"/>
        <v xml:space="preserve"> </v>
      </c>
    </row>
    <row r="58" spans="1:12" x14ac:dyDescent="0.25">
      <c r="A58" s="45" t="str">
        <f t="shared" si="3"/>
        <v/>
      </c>
      <c r="B58" s="45"/>
      <c r="C58" s="45"/>
      <c r="D58" s="44"/>
      <c r="E58" s="88"/>
      <c r="F58" s="88"/>
      <c r="G58" s="96" t="str">
        <f t="shared" si="0"/>
        <v/>
      </c>
      <c r="K58" s="96" t="str">
        <f t="shared" si="1"/>
        <v/>
      </c>
      <c r="L58" s="96" t="str">
        <f t="shared" si="2"/>
        <v xml:space="preserve"> </v>
      </c>
    </row>
    <row r="59" spans="1:12" x14ac:dyDescent="0.25">
      <c r="A59" s="45" t="str">
        <f t="shared" si="3"/>
        <v/>
      </c>
      <c r="B59" s="45"/>
      <c r="C59" s="45"/>
      <c r="D59" s="44"/>
      <c r="E59" s="88"/>
      <c r="F59" s="88"/>
      <c r="G59" s="96" t="str">
        <f t="shared" si="0"/>
        <v/>
      </c>
      <c r="K59" s="96" t="str">
        <f t="shared" si="1"/>
        <v/>
      </c>
      <c r="L59" s="96" t="str">
        <f t="shared" si="2"/>
        <v xml:space="preserve"> </v>
      </c>
    </row>
    <row r="60" spans="1:12" x14ac:dyDescent="0.25">
      <c r="A60" s="45" t="str">
        <f t="shared" si="3"/>
        <v/>
      </c>
      <c r="B60" s="45"/>
      <c r="C60" s="45"/>
      <c r="D60" s="44"/>
      <c r="E60" s="88"/>
      <c r="F60" s="88"/>
      <c r="G60" s="96" t="str">
        <f t="shared" si="0"/>
        <v/>
      </c>
      <c r="K60" s="96" t="str">
        <f t="shared" si="1"/>
        <v/>
      </c>
      <c r="L60" s="96" t="str">
        <f t="shared" si="2"/>
        <v xml:space="preserve"> </v>
      </c>
    </row>
    <row r="61" spans="1:12" x14ac:dyDescent="0.25">
      <c r="A61" s="45" t="str">
        <f t="shared" si="3"/>
        <v/>
      </c>
      <c r="B61" s="45"/>
      <c r="C61" s="45"/>
      <c r="D61" s="44"/>
      <c r="E61" s="88"/>
      <c r="F61" s="88"/>
      <c r="G61" s="96" t="str">
        <f t="shared" si="0"/>
        <v/>
      </c>
      <c r="K61" s="96" t="str">
        <f t="shared" si="1"/>
        <v/>
      </c>
      <c r="L61" s="96" t="str">
        <f t="shared" si="2"/>
        <v xml:space="preserve"> </v>
      </c>
    </row>
    <row r="62" spans="1:12" x14ac:dyDescent="0.25">
      <c r="A62" s="45" t="str">
        <f t="shared" si="3"/>
        <v/>
      </c>
      <c r="B62" s="45"/>
      <c r="C62" s="45"/>
      <c r="D62" s="44"/>
      <c r="E62" s="88"/>
      <c r="F62" s="88"/>
      <c r="G62" s="96" t="str">
        <f t="shared" si="0"/>
        <v/>
      </c>
      <c r="K62" s="96" t="str">
        <f t="shared" si="1"/>
        <v/>
      </c>
      <c r="L62" s="96" t="str">
        <f t="shared" si="2"/>
        <v xml:space="preserve"> </v>
      </c>
    </row>
    <row r="63" spans="1:12" x14ac:dyDescent="0.25">
      <c r="A63" s="45" t="str">
        <f t="shared" si="3"/>
        <v/>
      </c>
      <c r="B63" s="45"/>
      <c r="C63" s="45"/>
      <c r="D63" s="44"/>
      <c r="E63" s="88"/>
      <c r="F63" s="88"/>
      <c r="G63" s="96" t="str">
        <f t="shared" si="0"/>
        <v/>
      </c>
      <c r="K63" s="96" t="str">
        <f t="shared" si="1"/>
        <v/>
      </c>
      <c r="L63" s="96" t="str">
        <f t="shared" si="2"/>
        <v xml:space="preserve"> </v>
      </c>
    </row>
    <row r="64" spans="1:12" x14ac:dyDescent="0.25">
      <c r="A64" s="45" t="str">
        <f t="shared" si="3"/>
        <v/>
      </c>
      <c r="B64" s="45"/>
      <c r="C64" s="45"/>
      <c r="D64" s="44"/>
      <c r="E64" s="88"/>
      <c r="F64" s="88"/>
      <c r="G64" s="96" t="str">
        <f t="shared" si="0"/>
        <v/>
      </c>
      <c r="K64" s="96" t="str">
        <f t="shared" si="1"/>
        <v/>
      </c>
      <c r="L64" s="96" t="str">
        <f t="shared" si="2"/>
        <v xml:space="preserve"> </v>
      </c>
    </row>
    <row r="65" spans="1:12" x14ac:dyDescent="0.25">
      <c r="A65" s="45" t="str">
        <f t="shared" si="3"/>
        <v/>
      </c>
      <c r="B65" s="45"/>
      <c r="C65" s="45"/>
      <c r="D65" s="44"/>
      <c r="E65" s="88"/>
      <c r="F65" s="88"/>
      <c r="G65" s="96" t="str">
        <f t="shared" si="0"/>
        <v/>
      </c>
      <c r="K65" s="96" t="str">
        <f t="shared" si="1"/>
        <v/>
      </c>
      <c r="L65" s="96" t="str">
        <f t="shared" si="2"/>
        <v xml:space="preserve"> </v>
      </c>
    </row>
    <row r="66" spans="1:12" x14ac:dyDescent="0.25">
      <c r="A66" s="45" t="str">
        <f t="shared" si="3"/>
        <v/>
      </c>
      <c r="B66" s="45"/>
      <c r="C66" s="45"/>
      <c r="D66" s="44"/>
      <c r="E66" s="88"/>
      <c r="F66" s="88"/>
      <c r="G66" s="96" t="str">
        <f t="shared" si="0"/>
        <v/>
      </c>
      <c r="K66" s="96" t="str">
        <f t="shared" si="1"/>
        <v/>
      </c>
      <c r="L66" s="96" t="str">
        <f t="shared" si="2"/>
        <v xml:space="preserve"> </v>
      </c>
    </row>
    <row r="67" spans="1:12" x14ac:dyDescent="0.25">
      <c r="A67" s="45" t="str">
        <f t="shared" si="3"/>
        <v/>
      </c>
      <c r="B67" s="45"/>
      <c r="C67" s="45"/>
      <c r="D67" s="44"/>
      <c r="E67" s="88"/>
      <c r="F67" s="88"/>
      <c r="G67" s="96" t="str">
        <f t="shared" si="0"/>
        <v/>
      </c>
      <c r="K67" s="96" t="str">
        <f t="shared" si="1"/>
        <v/>
      </c>
      <c r="L67" s="96" t="str">
        <f t="shared" si="2"/>
        <v xml:space="preserve"> </v>
      </c>
    </row>
    <row r="68" spans="1:12" x14ac:dyDescent="0.25">
      <c r="A68" s="45" t="str">
        <f t="shared" si="3"/>
        <v/>
      </c>
      <c r="B68" s="45"/>
      <c r="C68" s="45"/>
      <c r="D68" s="44"/>
      <c r="E68" s="88"/>
      <c r="F68" s="88"/>
      <c r="G68" s="96" t="str">
        <f t="shared" si="0"/>
        <v/>
      </c>
      <c r="K68" s="96" t="str">
        <f t="shared" si="1"/>
        <v/>
      </c>
      <c r="L68" s="96" t="str">
        <f t="shared" si="2"/>
        <v xml:space="preserve"> </v>
      </c>
    </row>
    <row r="69" spans="1:12" x14ac:dyDescent="0.25">
      <c r="A69" s="45" t="str">
        <f t="shared" si="3"/>
        <v/>
      </c>
      <c r="B69" s="45"/>
      <c r="C69" s="45"/>
      <c r="D69" s="44"/>
      <c r="E69" s="88"/>
      <c r="F69" s="88"/>
      <c r="G69" s="96" t="str">
        <f t="shared" si="0"/>
        <v/>
      </c>
      <c r="K69" s="96" t="str">
        <f t="shared" si="1"/>
        <v/>
      </c>
      <c r="L69" s="96" t="str">
        <f t="shared" si="2"/>
        <v xml:space="preserve"> </v>
      </c>
    </row>
    <row r="70" spans="1:12" x14ac:dyDescent="0.25">
      <c r="A70" s="45" t="str">
        <f t="shared" si="3"/>
        <v/>
      </c>
      <c r="B70" s="45"/>
      <c r="C70" s="45"/>
      <c r="D70" s="44"/>
      <c r="E70" s="88"/>
      <c r="F70" s="88"/>
      <c r="G70" s="96" t="str">
        <f t="shared" si="0"/>
        <v/>
      </c>
      <c r="K70" s="96" t="str">
        <f t="shared" si="1"/>
        <v/>
      </c>
      <c r="L70" s="96" t="str">
        <f t="shared" si="2"/>
        <v xml:space="preserve"> </v>
      </c>
    </row>
    <row r="71" spans="1:12" x14ac:dyDescent="0.25">
      <c r="A71" s="45" t="str">
        <f t="shared" si="3"/>
        <v/>
      </c>
      <c r="B71" s="45"/>
      <c r="C71" s="45"/>
      <c r="D71" s="44"/>
      <c r="E71" s="88"/>
      <c r="F71" s="88"/>
      <c r="G71" s="96" t="str">
        <f t="shared" si="0"/>
        <v/>
      </c>
      <c r="K71" s="96" t="str">
        <f t="shared" si="1"/>
        <v/>
      </c>
      <c r="L71" s="96" t="str">
        <f t="shared" si="2"/>
        <v xml:space="preserve"> </v>
      </c>
    </row>
    <row r="72" spans="1:12" x14ac:dyDescent="0.25">
      <c r="A72" s="45" t="str">
        <f t="shared" si="3"/>
        <v/>
      </c>
      <c r="B72" s="45"/>
      <c r="C72" s="45"/>
      <c r="D72" s="44"/>
      <c r="E72" s="88"/>
      <c r="F72" s="88"/>
      <c r="G72" s="96" t="str">
        <f t="shared" si="0"/>
        <v/>
      </c>
      <c r="K72" s="96" t="str">
        <f t="shared" si="1"/>
        <v/>
      </c>
      <c r="L72" s="96" t="str">
        <f t="shared" si="2"/>
        <v xml:space="preserve"> </v>
      </c>
    </row>
    <row r="73" spans="1:12" x14ac:dyDescent="0.25">
      <c r="A73" s="45" t="str">
        <f t="shared" si="3"/>
        <v/>
      </c>
      <c r="B73" s="45"/>
      <c r="C73" s="45"/>
      <c r="D73" s="44"/>
      <c r="E73" s="88"/>
      <c r="F73" s="88"/>
      <c r="G73" s="96" t="str">
        <f t="shared" si="0"/>
        <v/>
      </c>
      <c r="K73" s="96" t="str">
        <f t="shared" si="1"/>
        <v/>
      </c>
      <c r="L73" s="96" t="str">
        <f t="shared" si="2"/>
        <v xml:space="preserve"> </v>
      </c>
    </row>
    <row r="74" spans="1:12" x14ac:dyDescent="0.25">
      <c r="A74" s="45" t="str">
        <f t="shared" si="3"/>
        <v/>
      </c>
      <c r="B74" s="45"/>
      <c r="C74" s="45"/>
      <c r="D74" s="44"/>
      <c r="E74" s="88"/>
      <c r="F74" s="88"/>
      <c r="G74" s="96" t="str">
        <f t="shared" ref="G74:G137" si="4">IF(YEAR(E74)=1900,"",YEAR(E74))</f>
        <v/>
      </c>
      <c r="K74" s="96" t="str">
        <f t="shared" ref="K74:K137" si="5">$A74</f>
        <v/>
      </c>
      <c r="L74" s="96" t="str">
        <f t="shared" ref="L74:L137" si="6">$B74&amp;" "&amp;$C74</f>
        <v xml:space="preserve"> </v>
      </c>
    </row>
    <row r="75" spans="1:12" x14ac:dyDescent="0.25">
      <c r="A75" s="45" t="str">
        <f t="shared" ref="A75:A138" si="7">IF(B75="","",A74+1)</f>
        <v/>
      </c>
      <c r="B75" s="45"/>
      <c r="C75" s="45"/>
      <c r="D75" s="44"/>
      <c r="E75" s="88"/>
      <c r="F75" s="88"/>
      <c r="G75" s="96" t="str">
        <f t="shared" si="4"/>
        <v/>
      </c>
      <c r="K75" s="96" t="str">
        <f t="shared" si="5"/>
        <v/>
      </c>
      <c r="L75" s="96" t="str">
        <f t="shared" si="6"/>
        <v xml:space="preserve"> </v>
      </c>
    </row>
    <row r="76" spans="1:12" x14ac:dyDescent="0.25">
      <c r="A76" s="45" t="str">
        <f t="shared" si="7"/>
        <v/>
      </c>
      <c r="B76" s="45"/>
      <c r="C76" s="45"/>
      <c r="D76" s="44"/>
      <c r="E76" s="88"/>
      <c r="F76" s="88"/>
      <c r="G76" s="96" t="str">
        <f t="shared" si="4"/>
        <v/>
      </c>
      <c r="K76" s="96" t="str">
        <f t="shared" si="5"/>
        <v/>
      </c>
      <c r="L76" s="96" t="str">
        <f t="shared" si="6"/>
        <v xml:space="preserve"> </v>
      </c>
    </row>
    <row r="77" spans="1:12" x14ac:dyDescent="0.25">
      <c r="A77" s="45" t="str">
        <f t="shared" si="7"/>
        <v/>
      </c>
      <c r="B77" s="45"/>
      <c r="C77" s="45"/>
      <c r="D77" s="44"/>
      <c r="E77" s="88"/>
      <c r="F77" s="88"/>
      <c r="G77" s="96" t="str">
        <f t="shared" si="4"/>
        <v/>
      </c>
      <c r="K77" s="96" t="str">
        <f t="shared" si="5"/>
        <v/>
      </c>
      <c r="L77" s="96" t="str">
        <f t="shared" si="6"/>
        <v xml:space="preserve"> </v>
      </c>
    </row>
    <row r="78" spans="1:12" x14ac:dyDescent="0.25">
      <c r="A78" s="45" t="str">
        <f t="shared" si="7"/>
        <v/>
      </c>
      <c r="B78" s="45"/>
      <c r="C78" s="45"/>
      <c r="D78" s="44"/>
      <c r="E78" s="88"/>
      <c r="F78" s="88"/>
      <c r="G78" s="96" t="str">
        <f t="shared" si="4"/>
        <v/>
      </c>
      <c r="K78" s="96" t="str">
        <f t="shared" si="5"/>
        <v/>
      </c>
      <c r="L78" s="96" t="str">
        <f t="shared" si="6"/>
        <v xml:space="preserve"> </v>
      </c>
    </row>
    <row r="79" spans="1:12" x14ac:dyDescent="0.25">
      <c r="A79" s="45" t="str">
        <f t="shared" si="7"/>
        <v/>
      </c>
      <c r="B79" s="45"/>
      <c r="C79" s="45"/>
      <c r="D79" s="44"/>
      <c r="E79" s="88"/>
      <c r="F79" s="88"/>
      <c r="G79" s="96" t="str">
        <f t="shared" si="4"/>
        <v/>
      </c>
      <c r="K79" s="96" t="str">
        <f t="shared" si="5"/>
        <v/>
      </c>
      <c r="L79" s="96" t="str">
        <f t="shared" si="6"/>
        <v xml:space="preserve"> </v>
      </c>
    </row>
    <row r="80" spans="1:12" x14ac:dyDescent="0.25">
      <c r="A80" s="45" t="str">
        <f t="shared" si="7"/>
        <v/>
      </c>
      <c r="B80" s="45"/>
      <c r="C80" s="45"/>
      <c r="D80" s="44"/>
      <c r="E80" s="88"/>
      <c r="F80" s="88"/>
      <c r="G80" s="96" t="str">
        <f t="shared" si="4"/>
        <v/>
      </c>
      <c r="K80" s="96" t="str">
        <f t="shared" si="5"/>
        <v/>
      </c>
      <c r="L80" s="96" t="str">
        <f t="shared" si="6"/>
        <v xml:space="preserve"> </v>
      </c>
    </row>
    <row r="81" spans="1:12" x14ac:dyDescent="0.25">
      <c r="A81" s="45" t="str">
        <f t="shared" si="7"/>
        <v/>
      </c>
      <c r="B81" s="45"/>
      <c r="C81" s="45"/>
      <c r="D81" s="44"/>
      <c r="E81" s="88"/>
      <c r="F81" s="88"/>
      <c r="G81" s="96" t="str">
        <f t="shared" si="4"/>
        <v/>
      </c>
      <c r="K81" s="96" t="str">
        <f t="shared" si="5"/>
        <v/>
      </c>
      <c r="L81" s="96" t="str">
        <f t="shared" si="6"/>
        <v xml:space="preserve"> </v>
      </c>
    </row>
    <row r="82" spans="1:12" x14ac:dyDescent="0.25">
      <c r="A82" s="45" t="str">
        <f t="shared" si="7"/>
        <v/>
      </c>
      <c r="B82" s="45"/>
      <c r="C82" s="45"/>
      <c r="D82" s="44"/>
      <c r="E82" s="88"/>
      <c r="F82" s="88"/>
      <c r="G82" s="96" t="str">
        <f t="shared" si="4"/>
        <v/>
      </c>
      <c r="K82" s="96" t="str">
        <f t="shared" si="5"/>
        <v/>
      </c>
      <c r="L82" s="96" t="str">
        <f t="shared" si="6"/>
        <v xml:space="preserve"> </v>
      </c>
    </row>
    <row r="83" spans="1:12" x14ac:dyDescent="0.25">
      <c r="A83" s="45" t="str">
        <f t="shared" si="7"/>
        <v/>
      </c>
      <c r="B83" s="45"/>
      <c r="C83" s="45"/>
      <c r="D83" s="44"/>
      <c r="E83" s="88"/>
      <c r="F83" s="88"/>
      <c r="G83" s="96" t="str">
        <f t="shared" si="4"/>
        <v/>
      </c>
      <c r="K83" s="96" t="str">
        <f t="shared" si="5"/>
        <v/>
      </c>
      <c r="L83" s="96" t="str">
        <f t="shared" si="6"/>
        <v xml:space="preserve"> </v>
      </c>
    </row>
    <row r="84" spans="1:12" x14ac:dyDescent="0.25">
      <c r="A84" s="45" t="str">
        <f t="shared" si="7"/>
        <v/>
      </c>
      <c r="B84" s="45"/>
      <c r="C84" s="45"/>
      <c r="D84" s="44"/>
      <c r="E84" s="88"/>
      <c r="F84" s="88"/>
      <c r="G84" s="96" t="str">
        <f t="shared" si="4"/>
        <v/>
      </c>
      <c r="K84" s="96" t="str">
        <f t="shared" si="5"/>
        <v/>
      </c>
      <c r="L84" s="96" t="str">
        <f t="shared" si="6"/>
        <v xml:space="preserve"> </v>
      </c>
    </row>
    <row r="85" spans="1:12" x14ac:dyDescent="0.25">
      <c r="A85" s="45" t="str">
        <f t="shared" si="7"/>
        <v/>
      </c>
      <c r="B85" s="45"/>
      <c r="C85" s="45"/>
      <c r="D85" s="44"/>
      <c r="E85" s="88"/>
      <c r="F85" s="88"/>
      <c r="G85" s="96" t="str">
        <f t="shared" si="4"/>
        <v/>
      </c>
      <c r="K85" s="96" t="str">
        <f t="shared" si="5"/>
        <v/>
      </c>
      <c r="L85" s="96" t="str">
        <f t="shared" si="6"/>
        <v xml:space="preserve"> </v>
      </c>
    </row>
    <row r="86" spans="1:12" x14ac:dyDescent="0.25">
      <c r="A86" s="45" t="str">
        <f t="shared" si="7"/>
        <v/>
      </c>
      <c r="B86" s="45"/>
      <c r="C86" s="45"/>
      <c r="D86" s="44"/>
      <c r="E86" s="88"/>
      <c r="F86" s="88"/>
      <c r="G86" s="96" t="str">
        <f t="shared" si="4"/>
        <v/>
      </c>
      <c r="K86" s="96" t="str">
        <f t="shared" si="5"/>
        <v/>
      </c>
      <c r="L86" s="96" t="str">
        <f t="shared" si="6"/>
        <v xml:space="preserve"> </v>
      </c>
    </row>
    <row r="87" spans="1:12" x14ac:dyDescent="0.25">
      <c r="A87" s="45" t="str">
        <f t="shared" si="7"/>
        <v/>
      </c>
      <c r="B87" s="45"/>
      <c r="C87" s="45"/>
      <c r="D87" s="44"/>
      <c r="E87" s="88"/>
      <c r="F87" s="88"/>
      <c r="G87" s="96" t="str">
        <f t="shared" si="4"/>
        <v/>
      </c>
      <c r="K87" s="96" t="str">
        <f t="shared" si="5"/>
        <v/>
      </c>
      <c r="L87" s="96" t="str">
        <f t="shared" si="6"/>
        <v xml:space="preserve"> </v>
      </c>
    </row>
    <row r="88" spans="1:12" x14ac:dyDescent="0.25">
      <c r="A88" s="45" t="str">
        <f t="shared" si="7"/>
        <v/>
      </c>
      <c r="B88" s="45"/>
      <c r="C88" s="45"/>
      <c r="D88" s="44"/>
      <c r="E88" s="88"/>
      <c r="F88" s="88"/>
      <c r="G88" s="96" t="str">
        <f t="shared" si="4"/>
        <v/>
      </c>
      <c r="K88" s="96" t="str">
        <f t="shared" si="5"/>
        <v/>
      </c>
      <c r="L88" s="96" t="str">
        <f t="shared" si="6"/>
        <v xml:space="preserve"> </v>
      </c>
    </row>
    <row r="89" spans="1:12" x14ac:dyDescent="0.25">
      <c r="A89" s="45" t="str">
        <f t="shared" si="7"/>
        <v/>
      </c>
      <c r="B89" s="45"/>
      <c r="C89" s="45"/>
      <c r="D89" s="44"/>
      <c r="E89" s="88"/>
      <c r="F89" s="88"/>
      <c r="G89" s="96" t="str">
        <f t="shared" si="4"/>
        <v/>
      </c>
      <c r="K89" s="96" t="str">
        <f t="shared" si="5"/>
        <v/>
      </c>
      <c r="L89" s="96" t="str">
        <f t="shared" si="6"/>
        <v xml:space="preserve"> </v>
      </c>
    </row>
    <row r="90" spans="1:12" x14ac:dyDescent="0.25">
      <c r="A90" s="45" t="str">
        <f t="shared" si="7"/>
        <v/>
      </c>
      <c r="B90" s="45"/>
      <c r="C90" s="45"/>
      <c r="D90" s="44"/>
      <c r="E90" s="88"/>
      <c r="F90" s="88"/>
      <c r="G90" s="96" t="str">
        <f t="shared" si="4"/>
        <v/>
      </c>
      <c r="K90" s="96" t="str">
        <f t="shared" si="5"/>
        <v/>
      </c>
      <c r="L90" s="96" t="str">
        <f t="shared" si="6"/>
        <v xml:space="preserve"> </v>
      </c>
    </row>
    <row r="91" spans="1:12" x14ac:dyDescent="0.25">
      <c r="A91" s="45" t="str">
        <f t="shared" si="7"/>
        <v/>
      </c>
      <c r="B91" s="45"/>
      <c r="C91" s="45"/>
      <c r="D91" s="44"/>
      <c r="E91" s="88"/>
      <c r="F91" s="88"/>
      <c r="G91" s="96" t="str">
        <f t="shared" si="4"/>
        <v/>
      </c>
      <c r="K91" s="96" t="str">
        <f t="shared" si="5"/>
        <v/>
      </c>
      <c r="L91" s="96" t="str">
        <f t="shared" si="6"/>
        <v xml:space="preserve"> </v>
      </c>
    </row>
    <row r="92" spans="1:12" x14ac:dyDescent="0.25">
      <c r="A92" s="45" t="str">
        <f t="shared" si="7"/>
        <v/>
      </c>
      <c r="B92" s="45"/>
      <c r="C92" s="45"/>
      <c r="D92" s="44"/>
      <c r="E92" s="88"/>
      <c r="F92" s="88"/>
      <c r="G92" s="96" t="str">
        <f t="shared" si="4"/>
        <v/>
      </c>
      <c r="K92" s="96" t="str">
        <f t="shared" si="5"/>
        <v/>
      </c>
      <c r="L92" s="96" t="str">
        <f t="shared" si="6"/>
        <v xml:space="preserve"> </v>
      </c>
    </row>
    <row r="93" spans="1:12" x14ac:dyDescent="0.25">
      <c r="A93" s="45" t="str">
        <f t="shared" si="7"/>
        <v/>
      </c>
      <c r="B93" s="45"/>
      <c r="C93" s="45"/>
      <c r="D93" s="44"/>
      <c r="E93" s="88"/>
      <c r="F93" s="88"/>
      <c r="G93" s="96" t="str">
        <f t="shared" si="4"/>
        <v/>
      </c>
      <c r="K93" s="96" t="str">
        <f t="shared" si="5"/>
        <v/>
      </c>
      <c r="L93" s="96" t="str">
        <f t="shared" si="6"/>
        <v xml:space="preserve"> </v>
      </c>
    </row>
    <row r="94" spans="1:12" x14ac:dyDescent="0.25">
      <c r="A94" s="45" t="str">
        <f t="shared" si="7"/>
        <v/>
      </c>
      <c r="B94" s="45"/>
      <c r="C94" s="45"/>
      <c r="D94" s="44"/>
      <c r="E94" s="88"/>
      <c r="F94" s="88"/>
      <c r="G94" s="96" t="str">
        <f t="shared" si="4"/>
        <v/>
      </c>
      <c r="K94" s="96" t="str">
        <f t="shared" si="5"/>
        <v/>
      </c>
      <c r="L94" s="96" t="str">
        <f t="shared" si="6"/>
        <v xml:space="preserve"> </v>
      </c>
    </row>
    <row r="95" spans="1:12" x14ac:dyDescent="0.25">
      <c r="A95" s="45" t="str">
        <f t="shared" si="7"/>
        <v/>
      </c>
      <c r="B95" s="45"/>
      <c r="C95" s="45"/>
      <c r="D95" s="44"/>
      <c r="E95" s="88"/>
      <c r="F95" s="88"/>
      <c r="G95" s="96" t="str">
        <f t="shared" si="4"/>
        <v/>
      </c>
      <c r="K95" s="96" t="str">
        <f t="shared" si="5"/>
        <v/>
      </c>
      <c r="L95" s="96" t="str">
        <f t="shared" si="6"/>
        <v xml:space="preserve"> </v>
      </c>
    </row>
    <row r="96" spans="1:12" x14ac:dyDescent="0.25">
      <c r="A96" s="45" t="str">
        <f t="shared" si="7"/>
        <v/>
      </c>
      <c r="B96" s="45"/>
      <c r="C96" s="45"/>
      <c r="D96" s="44"/>
      <c r="E96" s="88"/>
      <c r="F96" s="88"/>
      <c r="G96" s="96" t="str">
        <f t="shared" si="4"/>
        <v/>
      </c>
      <c r="K96" s="96" t="str">
        <f t="shared" si="5"/>
        <v/>
      </c>
      <c r="L96" s="96" t="str">
        <f t="shared" si="6"/>
        <v xml:space="preserve"> </v>
      </c>
    </row>
    <row r="97" spans="1:12" x14ac:dyDescent="0.25">
      <c r="A97" s="45" t="str">
        <f t="shared" si="7"/>
        <v/>
      </c>
      <c r="B97" s="45"/>
      <c r="C97" s="45"/>
      <c r="D97" s="44"/>
      <c r="E97" s="88"/>
      <c r="F97" s="88"/>
      <c r="G97" s="96" t="str">
        <f t="shared" si="4"/>
        <v/>
      </c>
      <c r="K97" s="96" t="str">
        <f t="shared" si="5"/>
        <v/>
      </c>
      <c r="L97" s="96" t="str">
        <f t="shared" si="6"/>
        <v xml:space="preserve"> </v>
      </c>
    </row>
    <row r="98" spans="1:12" x14ac:dyDescent="0.25">
      <c r="A98" s="45" t="str">
        <f t="shared" si="7"/>
        <v/>
      </c>
      <c r="B98" s="45"/>
      <c r="C98" s="45"/>
      <c r="D98" s="44"/>
      <c r="E98" s="88"/>
      <c r="F98" s="88"/>
      <c r="G98" s="96" t="str">
        <f t="shared" si="4"/>
        <v/>
      </c>
      <c r="K98" s="96" t="str">
        <f t="shared" si="5"/>
        <v/>
      </c>
      <c r="L98" s="96" t="str">
        <f t="shared" si="6"/>
        <v xml:space="preserve"> </v>
      </c>
    </row>
    <row r="99" spans="1:12" x14ac:dyDescent="0.25">
      <c r="A99" s="45" t="str">
        <f t="shared" si="7"/>
        <v/>
      </c>
      <c r="B99" s="45"/>
      <c r="C99" s="45"/>
      <c r="D99" s="44"/>
      <c r="E99" s="88"/>
      <c r="F99" s="88"/>
      <c r="G99" s="96" t="str">
        <f t="shared" si="4"/>
        <v/>
      </c>
      <c r="K99" s="96" t="str">
        <f t="shared" si="5"/>
        <v/>
      </c>
      <c r="L99" s="96" t="str">
        <f t="shared" si="6"/>
        <v xml:space="preserve"> </v>
      </c>
    </row>
    <row r="100" spans="1:12" x14ac:dyDescent="0.25">
      <c r="A100" s="45" t="str">
        <f t="shared" si="7"/>
        <v/>
      </c>
      <c r="B100" s="45"/>
      <c r="C100" s="45"/>
      <c r="D100" s="44"/>
      <c r="E100" s="88"/>
      <c r="F100" s="88"/>
      <c r="G100" s="96" t="str">
        <f t="shared" si="4"/>
        <v/>
      </c>
      <c r="K100" s="96" t="str">
        <f t="shared" si="5"/>
        <v/>
      </c>
      <c r="L100" s="96" t="str">
        <f t="shared" si="6"/>
        <v xml:space="preserve"> </v>
      </c>
    </row>
    <row r="101" spans="1:12" x14ac:dyDescent="0.25">
      <c r="A101" s="45" t="str">
        <f t="shared" si="7"/>
        <v/>
      </c>
      <c r="B101" s="45"/>
      <c r="C101" s="45"/>
      <c r="D101" s="44"/>
      <c r="E101" s="88"/>
      <c r="F101" s="88"/>
      <c r="G101" s="96" t="str">
        <f t="shared" si="4"/>
        <v/>
      </c>
      <c r="K101" s="96" t="str">
        <f t="shared" si="5"/>
        <v/>
      </c>
      <c r="L101" s="96" t="str">
        <f t="shared" si="6"/>
        <v xml:space="preserve"> </v>
      </c>
    </row>
    <row r="102" spans="1:12" x14ac:dyDescent="0.25">
      <c r="A102" s="45" t="str">
        <f t="shared" si="7"/>
        <v/>
      </c>
      <c r="B102" s="45"/>
      <c r="C102" s="45"/>
      <c r="D102" s="44"/>
      <c r="E102" s="88"/>
      <c r="F102" s="88"/>
      <c r="G102" s="96" t="str">
        <f t="shared" si="4"/>
        <v/>
      </c>
      <c r="K102" s="96" t="str">
        <f t="shared" si="5"/>
        <v/>
      </c>
      <c r="L102" s="96" t="str">
        <f t="shared" si="6"/>
        <v xml:space="preserve"> </v>
      </c>
    </row>
    <row r="103" spans="1:12" x14ac:dyDescent="0.25">
      <c r="A103" s="45" t="str">
        <f t="shared" si="7"/>
        <v/>
      </c>
      <c r="B103" s="45"/>
      <c r="C103" s="45"/>
      <c r="D103" s="44"/>
      <c r="E103" s="88"/>
      <c r="F103" s="88"/>
      <c r="G103" s="96" t="str">
        <f t="shared" si="4"/>
        <v/>
      </c>
      <c r="K103" s="96" t="str">
        <f t="shared" si="5"/>
        <v/>
      </c>
      <c r="L103" s="96" t="str">
        <f t="shared" si="6"/>
        <v xml:space="preserve"> </v>
      </c>
    </row>
    <row r="104" spans="1:12" x14ac:dyDescent="0.25">
      <c r="A104" s="45" t="str">
        <f t="shared" si="7"/>
        <v/>
      </c>
      <c r="B104" s="45"/>
      <c r="C104" s="45"/>
      <c r="D104" s="44"/>
      <c r="E104" s="88"/>
      <c r="F104" s="88"/>
      <c r="G104" s="96" t="str">
        <f t="shared" si="4"/>
        <v/>
      </c>
      <c r="K104" s="96" t="str">
        <f t="shared" si="5"/>
        <v/>
      </c>
      <c r="L104" s="96" t="str">
        <f t="shared" si="6"/>
        <v xml:space="preserve"> </v>
      </c>
    </row>
    <row r="105" spans="1:12" x14ac:dyDescent="0.25">
      <c r="A105" s="45" t="str">
        <f t="shared" si="7"/>
        <v/>
      </c>
      <c r="B105" s="45"/>
      <c r="C105" s="45"/>
      <c r="D105" s="44"/>
      <c r="E105" s="88"/>
      <c r="F105" s="88"/>
      <c r="G105" s="96" t="str">
        <f t="shared" si="4"/>
        <v/>
      </c>
      <c r="K105" s="96" t="str">
        <f t="shared" si="5"/>
        <v/>
      </c>
      <c r="L105" s="96" t="str">
        <f t="shared" si="6"/>
        <v xml:space="preserve"> </v>
      </c>
    </row>
    <row r="106" spans="1:12" x14ac:dyDescent="0.25">
      <c r="A106" s="45" t="str">
        <f t="shared" si="7"/>
        <v/>
      </c>
      <c r="B106" s="45"/>
      <c r="C106" s="45"/>
      <c r="D106" s="44"/>
      <c r="E106" s="88"/>
      <c r="F106" s="88"/>
      <c r="G106" s="96" t="str">
        <f t="shared" si="4"/>
        <v/>
      </c>
      <c r="K106" s="96" t="str">
        <f t="shared" si="5"/>
        <v/>
      </c>
      <c r="L106" s="96" t="str">
        <f t="shared" si="6"/>
        <v xml:space="preserve"> </v>
      </c>
    </row>
    <row r="107" spans="1:12" x14ac:dyDescent="0.25">
      <c r="A107" s="45" t="str">
        <f t="shared" si="7"/>
        <v/>
      </c>
      <c r="B107" s="45"/>
      <c r="C107" s="45"/>
      <c r="D107" s="44"/>
      <c r="E107" s="88"/>
      <c r="F107" s="88"/>
      <c r="G107" s="96" t="str">
        <f t="shared" si="4"/>
        <v/>
      </c>
      <c r="K107" s="96" t="str">
        <f t="shared" si="5"/>
        <v/>
      </c>
      <c r="L107" s="96" t="str">
        <f t="shared" si="6"/>
        <v xml:space="preserve"> </v>
      </c>
    </row>
    <row r="108" spans="1:12" x14ac:dyDescent="0.25">
      <c r="A108" s="45" t="str">
        <f t="shared" si="7"/>
        <v/>
      </c>
      <c r="B108" s="45"/>
      <c r="C108" s="45"/>
      <c r="D108" s="44"/>
      <c r="E108" s="88"/>
      <c r="F108" s="88"/>
      <c r="G108" s="96" t="str">
        <f t="shared" si="4"/>
        <v/>
      </c>
      <c r="K108" s="96" t="str">
        <f t="shared" si="5"/>
        <v/>
      </c>
      <c r="L108" s="96" t="str">
        <f t="shared" si="6"/>
        <v xml:space="preserve"> </v>
      </c>
    </row>
    <row r="109" spans="1:12" x14ac:dyDescent="0.25">
      <c r="A109" s="45" t="str">
        <f t="shared" si="7"/>
        <v/>
      </c>
      <c r="B109" s="45"/>
      <c r="C109" s="45"/>
      <c r="D109" s="44"/>
      <c r="E109" s="88"/>
      <c r="F109" s="88"/>
      <c r="G109" s="96" t="str">
        <f t="shared" si="4"/>
        <v/>
      </c>
      <c r="K109" s="96" t="str">
        <f t="shared" si="5"/>
        <v/>
      </c>
      <c r="L109" s="96" t="str">
        <f t="shared" si="6"/>
        <v xml:space="preserve"> </v>
      </c>
    </row>
    <row r="110" spans="1:12" x14ac:dyDescent="0.25">
      <c r="A110" s="45" t="str">
        <f t="shared" si="7"/>
        <v/>
      </c>
      <c r="B110" s="45"/>
      <c r="C110" s="45"/>
      <c r="D110" s="44"/>
      <c r="E110" s="88"/>
      <c r="F110" s="88"/>
      <c r="G110" s="96" t="str">
        <f t="shared" si="4"/>
        <v/>
      </c>
      <c r="K110" s="96" t="str">
        <f t="shared" si="5"/>
        <v/>
      </c>
      <c r="L110" s="96" t="str">
        <f t="shared" si="6"/>
        <v xml:space="preserve"> </v>
      </c>
    </row>
    <row r="111" spans="1:12" x14ac:dyDescent="0.25">
      <c r="A111" s="45" t="str">
        <f t="shared" si="7"/>
        <v/>
      </c>
      <c r="B111" s="45"/>
      <c r="C111" s="45"/>
      <c r="D111" s="44"/>
      <c r="E111" s="88"/>
      <c r="F111" s="88"/>
      <c r="G111" s="96" t="str">
        <f t="shared" si="4"/>
        <v/>
      </c>
      <c r="K111" s="96" t="str">
        <f t="shared" si="5"/>
        <v/>
      </c>
      <c r="L111" s="96" t="str">
        <f t="shared" si="6"/>
        <v xml:space="preserve"> </v>
      </c>
    </row>
    <row r="112" spans="1:12" x14ac:dyDescent="0.25">
      <c r="A112" s="45" t="str">
        <f t="shared" si="7"/>
        <v/>
      </c>
      <c r="B112" s="45"/>
      <c r="C112" s="45"/>
      <c r="D112" s="44"/>
      <c r="E112" s="88"/>
      <c r="F112" s="88"/>
      <c r="G112" s="96" t="str">
        <f t="shared" si="4"/>
        <v/>
      </c>
      <c r="K112" s="96" t="str">
        <f t="shared" si="5"/>
        <v/>
      </c>
      <c r="L112" s="96" t="str">
        <f t="shared" si="6"/>
        <v xml:space="preserve"> </v>
      </c>
    </row>
    <row r="113" spans="1:12" x14ac:dyDescent="0.25">
      <c r="A113" s="45" t="str">
        <f t="shared" si="7"/>
        <v/>
      </c>
      <c r="B113" s="45"/>
      <c r="C113" s="45"/>
      <c r="D113" s="44"/>
      <c r="E113" s="88"/>
      <c r="F113" s="88"/>
      <c r="G113" s="96" t="str">
        <f t="shared" si="4"/>
        <v/>
      </c>
      <c r="K113" s="96" t="str">
        <f t="shared" si="5"/>
        <v/>
      </c>
      <c r="L113" s="96" t="str">
        <f t="shared" si="6"/>
        <v xml:space="preserve"> </v>
      </c>
    </row>
    <row r="114" spans="1:12" x14ac:dyDescent="0.25">
      <c r="A114" s="45" t="str">
        <f t="shared" si="7"/>
        <v/>
      </c>
      <c r="B114" s="45"/>
      <c r="C114" s="45"/>
      <c r="D114" s="44"/>
      <c r="E114" s="88"/>
      <c r="F114" s="88"/>
      <c r="G114" s="96" t="str">
        <f t="shared" si="4"/>
        <v/>
      </c>
      <c r="K114" s="96" t="str">
        <f t="shared" si="5"/>
        <v/>
      </c>
      <c r="L114" s="96" t="str">
        <f t="shared" si="6"/>
        <v xml:space="preserve"> </v>
      </c>
    </row>
    <row r="115" spans="1:12" x14ac:dyDescent="0.25">
      <c r="A115" s="45" t="str">
        <f t="shared" si="7"/>
        <v/>
      </c>
      <c r="B115" s="45"/>
      <c r="C115" s="45"/>
      <c r="D115" s="44"/>
      <c r="E115" s="88"/>
      <c r="F115" s="88"/>
      <c r="G115" s="96" t="str">
        <f t="shared" si="4"/>
        <v/>
      </c>
      <c r="K115" s="96" t="str">
        <f t="shared" si="5"/>
        <v/>
      </c>
      <c r="L115" s="96" t="str">
        <f t="shared" si="6"/>
        <v xml:space="preserve"> </v>
      </c>
    </row>
    <row r="116" spans="1:12" x14ac:dyDescent="0.25">
      <c r="A116" s="45" t="str">
        <f t="shared" si="7"/>
        <v/>
      </c>
      <c r="B116" s="45"/>
      <c r="C116" s="45"/>
      <c r="D116" s="44"/>
      <c r="E116" s="88"/>
      <c r="F116" s="88"/>
      <c r="G116" s="96" t="str">
        <f t="shared" si="4"/>
        <v/>
      </c>
      <c r="K116" s="96" t="str">
        <f t="shared" si="5"/>
        <v/>
      </c>
      <c r="L116" s="96" t="str">
        <f t="shared" si="6"/>
        <v xml:space="preserve"> </v>
      </c>
    </row>
    <row r="117" spans="1:12" x14ac:dyDescent="0.25">
      <c r="A117" s="45" t="str">
        <f t="shared" si="7"/>
        <v/>
      </c>
      <c r="B117" s="45"/>
      <c r="C117" s="45"/>
      <c r="D117" s="44"/>
      <c r="E117" s="88"/>
      <c r="F117" s="88"/>
      <c r="G117" s="96" t="str">
        <f t="shared" si="4"/>
        <v/>
      </c>
      <c r="K117" s="96" t="str">
        <f t="shared" si="5"/>
        <v/>
      </c>
      <c r="L117" s="96" t="str">
        <f t="shared" si="6"/>
        <v xml:space="preserve"> </v>
      </c>
    </row>
    <row r="118" spans="1:12" x14ac:dyDescent="0.25">
      <c r="A118" s="45" t="str">
        <f t="shared" si="7"/>
        <v/>
      </c>
      <c r="B118" s="45"/>
      <c r="C118" s="45"/>
      <c r="D118" s="44"/>
      <c r="E118" s="88"/>
      <c r="F118" s="88"/>
      <c r="G118" s="96" t="str">
        <f t="shared" si="4"/>
        <v/>
      </c>
      <c r="K118" s="96" t="str">
        <f t="shared" si="5"/>
        <v/>
      </c>
      <c r="L118" s="96" t="str">
        <f t="shared" si="6"/>
        <v xml:space="preserve"> </v>
      </c>
    </row>
    <row r="119" spans="1:12" x14ac:dyDescent="0.25">
      <c r="A119" s="45" t="str">
        <f t="shared" si="7"/>
        <v/>
      </c>
      <c r="B119" s="45"/>
      <c r="C119" s="45"/>
      <c r="D119" s="44"/>
      <c r="E119" s="88"/>
      <c r="F119" s="88"/>
      <c r="G119" s="96" t="str">
        <f t="shared" si="4"/>
        <v/>
      </c>
      <c r="K119" s="96" t="str">
        <f t="shared" si="5"/>
        <v/>
      </c>
      <c r="L119" s="96" t="str">
        <f t="shared" si="6"/>
        <v xml:space="preserve"> </v>
      </c>
    </row>
    <row r="120" spans="1:12" x14ac:dyDescent="0.25">
      <c r="A120" s="45" t="str">
        <f t="shared" si="7"/>
        <v/>
      </c>
      <c r="B120" s="45"/>
      <c r="C120" s="45"/>
      <c r="D120" s="44"/>
      <c r="E120" s="88"/>
      <c r="F120" s="88"/>
      <c r="G120" s="96" t="str">
        <f t="shared" si="4"/>
        <v/>
      </c>
      <c r="K120" s="96" t="str">
        <f t="shared" si="5"/>
        <v/>
      </c>
      <c r="L120" s="96" t="str">
        <f t="shared" si="6"/>
        <v xml:space="preserve"> </v>
      </c>
    </row>
    <row r="121" spans="1:12" x14ac:dyDescent="0.25">
      <c r="A121" s="45" t="str">
        <f t="shared" si="7"/>
        <v/>
      </c>
      <c r="B121" s="45"/>
      <c r="C121" s="45"/>
      <c r="D121" s="44"/>
      <c r="E121" s="88"/>
      <c r="F121" s="88"/>
      <c r="G121" s="96" t="str">
        <f t="shared" si="4"/>
        <v/>
      </c>
      <c r="K121" s="96" t="str">
        <f t="shared" si="5"/>
        <v/>
      </c>
      <c r="L121" s="96" t="str">
        <f t="shared" si="6"/>
        <v xml:space="preserve"> </v>
      </c>
    </row>
    <row r="122" spans="1:12" x14ac:dyDescent="0.25">
      <c r="A122" s="45" t="str">
        <f t="shared" si="7"/>
        <v/>
      </c>
      <c r="B122" s="45"/>
      <c r="C122" s="45"/>
      <c r="D122" s="44"/>
      <c r="E122" s="88"/>
      <c r="F122" s="88"/>
      <c r="G122" s="96" t="str">
        <f t="shared" si="4"/>
        <v/>
      </c>
      <c r="K122" s="96" t="str">
        <f t="shared" si="5"/>
        <v/>
      </c>
      <c r="L122" s="96" t="str">
        <f t="shared" si="6"/>
        <v xml:space="preserve"> </v>
      </c>
    </row>
    <row r="123" spans="1:12" x14ac:dyDescent="0.25">
      <c r="A123" s="45" t="str">
        <f t="shared" si="7"/>
        <v/>
      </c>
      <c r="B123" s="45"/>
      <c r="C123" s="45"/>
      <c r="D123" s="44"/>
      <c r="E123" s="88"/>
      <c r="F123" s="88"/>
      <c r="G123" s="96" t="str">
        <f t="shared" si="4"/>
        <v/>
      </c>
      <c r="K123" s="96" t="str">
        <f t="shared" si="5"/>
        <v/>
      </c>
      <c r="L123" s="96" t="str">
        <f t="shared" si="6"/>
        <v xml:space="preserve"> </v>
      </c>
    </row>
    <row r="124" spans="1:12" x14ac:dyDescent="0.25">
      <c r="A124" s="45" t="str">
        <f t="shared" si="7"/>
        <v/>
      </c>
      <c r="B124" s="45"/>
      <c r="C124" s="45"/>
      <c r="D124" s="44"/>
      <c r="E124" s="88"/>
      <c r="F124" s="88"/>
      <c r="G124" s="96" t="str">
        <f t="shared" si="4"/>
        <v/>
      </c>
      <c r="K124" s="96" t="str">
        <f t="shared" si="5"/>
        <v/>
      </c>
      <c r="L124" s="96" t="str">
        <f t="shared" si="6"/>
        <v xml:space="preserve"> </v>
      </c>
    </row>
    <row r="125" spans="1:12" x14ac:dyDescent="0.25">
      <c r="A125" s="45" t="str">
        <f t="shared" si="7"/>
        <v/>
      </c>
      <c r="B125" s="45"/>
      <c r="C125" s="45"/>
      <c r="D125" s="44"/>
      <c r="E125" s="88"/>
      <c r="F125" s="88"/>
      <c r="G125" s="96" t="str">
        <f t="shared" si="4"/>
        <v/>
      </c>
      <c r="K125" s="96" t="str">
        <f t="shared" si="5"/>
        <v/>
      </c>
      <c r="L125" s="96" t="str">
        <f t="shared" si="6"/>
        <v xml:space="preserve"> </v>
      </c>
    </row>
    <row r="126" spans="1:12" x14ac:dyDescent="0.25">
      <c r="A126" s="45" t="str">
        <f t="shared" si="7"/>
        <v/>
      </c>
      <c r="B126" s="45"/>
      <c r="C126" s="45"/>
      <c r="D126" s="44"/>
      <c r="E126" s="88"/>
      <c r="F126" s="88"/>
      <c r="G126" s="96" t="str">
        <f t="shared" si="4"/>
        <v/>
      </c>
      <c r="K126" s="96" t="str">
        <f t="shared" si="5"/>
        <v/>
      </c>
      <c r="L126" s="96" t="str">
        <f t="shared" si="6"/>
        <v xml:space="preserve"> </v>
      </c>
    </row>
    <row r="127" spans="1:12" x14ac:dyDescent="0.25">
      <c r="A127" s="45" t="str">
        <f t="shared" si="7"/>
        <v/>
      </c>
      <c r="B127" s="45"/>
      <c r="C127" s="45"/>
      <c r="D127" s="44"/>
      <c r="E127" s="88"/>
      <c r="F127" s="88"/>
      <c r="G127" s="96" t="str">
        <f t="shared" si="4"/>
        <v/>
      </c>
      <c r="K127" s="96" t="str">
        <f t="shared" si="5"/>
        <v/>
      </c>
      <c r="L127" s="96" t="str">
        <f t="shared" si="6"/>
        <v xml:space="preserve"> </v>
      </c>
    </row>
    <row r="128" spans="1:12" x14ac:dyDescent="0.25">
      <c r="A128" s="45" t="str">
        <f t="shared" si="7"/>
        <v/>
      </c>
      <c r="B128" s="45"/>
      <c r="C128" s="45"/>
      <c r="D128" s="44"/>
      <c r="E128" s="88"/>
      <c r="F128" s="88"/>
      <c r="G128" s="96" t="str">
        <f t="shared" si="4"/>
        <v/>
      </c>
      <c r="K128" s="96" t="str">
        <f t="shared" si="5"/>
        <v/>
      </c>
      <c r="L128" s="96" t="str">
        <f t="shared" si="6"/>
        <v xml:space="preserve"> </v>
      </c>
    </row>
    <row r="129" spans="1:12" x14ac:dyDescent="0.25">
      <c r="A129" s="45" t="str">
        <f t="shared" si="7"/>
        <v/>
      </c>
      <c r="B129" s="45"/>
      <c r="C129" s="45"/>
      <c r="D129" s="44"/>
      <c r="E129" s="88"/>
      <c r="F129" s="88"/>
      <c r="G129" s="96" t="str">
        <f t="shared" si="4"/>
        <v/>
      </c>
      <c r="K129" s="96" t="str">
        <f t="shared" si="5"/>
        <v/>
      </c>
      <c r="L129" s="96" t="str">
        <f t="shared" si="6"/>
        <v xml:space="preserve"> </v>
      </c>
    </row>
    <row r="130" spans="1:12" x14ac:dyDescent="0.25">
      <c r="A130" s="45" t="str">
        <f t="shared" si="7"/>
        <v/>
      </c>
      <c r="B130" s="45"/>
      <c r="C130" s="45"/>
      <c r="D130" s="44"/>
      <c r="E130" s="88"/>
      <c r="F130" s="88"/>
      <c r="G130" s="96" t="str">
        <f t="shared" si="4"/>
        <v/>
      </c>
      <c r="K130" s="96" t="str">
        <f t="shared" si="5"/>
        <v/>
      </c>
      <c r="L130" s="96" t="str">
        <f t="shared" si="6"/>
        <v xml:space="preserve"> </v>
      </c>
    </row>
    <row r="131" spans="1:12" x14ac:dyDescent="0.25">
      <c r="A131" s="45" t="str">
        <f t="shared" si="7"/>
        <v/>
      </c>
      <c r="B131" s="45"/>
      <c r="C131" s="45"/>
      <c r="D131" s="44"/>
      <c r="E131" s="88"/>
      <c r="F131" s="88"/>
      <c r="G131" s="96" t="str">
        <f t="shared" si="4"/>
        <v/>
      </c>
      <c r="K131" s="96" t="str">
        <f t="shared" si="5"/>
        <v/>
      </c>
      <c r="L131" s="96" t="str">
        <f t="shared" si="6"/>
        <v xml:space="preserve"> </v>
      </c>
    </row>
    <row r="132" spans="1:12" x14ac:dyDescent="0.25">
      <c r="A132" s="45" t="str">
        <f t="shared" si="7"/>
        <v/>
      </c>
      <c r="B132" s="45"/>
      <c r="C132" s="45"/>
      <c r="D132" s="44"/>
      <c r="E132" s="88"/>
      <c r="F132" s="88"/>
      <c r="G132" s="96" t="str">
        <f t="shared" si="4"/>
        <v/>
      </c>
      <c r="K132" s="96" t="str">
        <f t="shared" si="5"/>
        <v/>
      </c>
      <c r="L132" s="96" t="str">
        <f t="shared" si="6"/>
        <v xml:space="preserve"> </v>
      </c>
    </row>
    <row r="133" spans="1:12" x14ac:dyDescent="0.25">
      <c r="A133" s="45" t="str">
        <f t="shared" si="7"/>
        <v/>
      </c>
      <c r="B133" s="45"/>
      <c r="C133" s="45"/>
      <c r="D133" s="44"/>
      <c r="E133" s="88"/>
      <c r="F133" s="88"/>
      <c r="G133" s="96" t="str">
        <f t="shared" si="4"/>
        <v/>
      </c>
      <c r="K133" s="96" t="str">
        <f t="shared" si="5"/>
        <v/>
      </c>
      <c r="L133" s="96" t="str">
        <f t="shared" si="6"/>
        <v xml:space="preserve"> </v>
      </c>
    </row>
    <row r="134" spans="1:12" x14ac:dyDescent="0.25">
      <c r="A134" s="45" t="str">
        <f t="shared" si="7"/>
        <v/>
      </c>
      <c r="B134" s="45"/>
      <c r="C134" s="45"/>
      <c r="D134" s="44"/>
      <c r="E134" s="88"/>
      <c r="F134" s="88"/>
      <c r="G134" s="96" t="str">
        <f t="shared" si="4"/>
        <v/>
      </c>
      <c r="K134" s="96" t="str">
        <f t="shared" si="5"/>
        <v/>
      </c>
      <c r="L134" s="96" t="str">
        <f t="shared" si="6"/>
        <v xml:space="preserve"> </v>
      </c>
    </row>
    <row r="135" spans="1:12" x14ac:dyDescent="0.25">
      <c r="A135" s="45" t="str">
        <f t="shared" si="7"/>
        <v/>
      </c>
      <c r="B135" s="45"/>
      <c r="C135" s="45"/>
      <c r="D135" s="44"/>
      <c r="E135" s="88"/>
      <c r="F135" s="88"/>
      <c r="G135" s="96" t="str">
        <f t="shared" si="4"/>
        <v/>
      </c>
      <c r="K135" s="96" t="str">
        <f t="shared" si="5"/>
        <v/>
      </c>
      <c r="L135" s="96" t="str">
        <f t="shared" si="6"/>
        <v xml:space="preserve"> </v>
      </c>
    </row>
    <row r="136" spans="1:12" x14ac:dyDescent="0.25">
      <c r="A136" s="45" t="str">
        <f t="shared" si="7"/>
        <v/>
      </c>
      <c r="B136" s="45"/>
      <c r="C136" s="45"/>
      <c r="D136" s="44"/>
      <c r="E136" s="88"/>
      <c r="F136" s="88"/>
      <c r="G136" s="96" t="str">
        <f t="shared" si="4"/>
        <v/>
      </c>
      <c r="K136" s="96" t="str">
        <f t="shared" si="5"/>
        <v/>
      </c>
      <c r="L136" s="96" t="str">
        <f t="shared" si="6"/>
        <v xml:space="preserve"> </v>
      </c>
    </row>
    <row r="137" spans="1:12" x14ac:dyDescent="0.25">
      <c r="A137" s="45" t="str">
        <f t="shared" si="7"/>
        <v/>
      </c>
      <c r="B137" s="45"/>
      <c r="C137" s="45"/>
      <c r="D137" s="44"/>
      <c r="E137" s="88"/>
      <c r="F137" s="88"/>
      <c r="G137" s="96" t="str">
        <f t="shared" si="4"/>
        <v/>
      </c>
      <c r="K137" s="96" t="str">
        <f t="shared" si="5"/>
        <v/>
      </c>
      <c r="L137" s="96" t="str">
        <f t="shared" si="6"/>
        <v xml:space="preserve"> </v>
      </c>
    </row>
    <row r="138" spans="1:12" x14ac:dyDescent="0.25">
      <c r="A138" s="45" t="str">
        <f t="shared" si="7"/>
        <v/>
      </c>
      <c r="B138" s="45"/>
      <c r="C138" s="45"/>
      <c r="D138" s="44"/>
      <c r="E138" s="88"/>
      <c r="F138" s="88"/>
      <c r="G138" s="96" t="str">
        <f t="shared" ref="G138:G201" si="8">IF(YEAR(E138)=1900,"",YEAR(E138))</f>
        <v/>
      </c>
      <c r="K138" s="96" t="str">
        <f t="shared" ref="K138:K201" si="9">$A138</f>
        <v/>
      </c>
      <c r="L138" s="96" t="str">
        <f t="shared" ref="L138:L201" si="10">$B138&amp;" "&amp;$C138</f>
        <v xml:space="preserve"> </v>
      </c>
    </row>
    <row r="139" spans="1:12" x14ac:dyDescent="0.25">
      <c r="A139" s="45" t="str">
        <f t="shared" ref="A139:A202" si="11">IF(B139="","",A138+1)</f>
        <v/>
      </c>
      <c r="B139" s="45"/>
      <c r="C139" s="45"/>
      <c r="D139" s="44"/>
      <c r="E139" s="88"/>
      <c r="F139" s="88"/>
      <c r="G139" s="96" t="str">
        <f t="shared" si="8"/>
        <v/>
      </c>
      <c r="K139" s="96" t="str">
        <f t="shared" si="9"/>
        <v/>
      </c>
      <c r="L139" s="96" t="str">
        <f t="shared" si="10"/>
        <v xml:space="preserve"> </v>
      </c>
    </row>
    <row r="140" spans="1:12" x14ac:dyDescent="0.25">
      <c r="A140" s="45" t="str">
        <f t="shared" si="11"/>
        <v/>
      </c>
      <c r="B140" s="45"/>
      <c r="C140" s="45"/>
      <c r="D140" s="44"/>
      <c r="E140" s="88"/>
      <c r="F140" s="88"/>
      <c r="G140" s="96" t="str">
        <f t="shared" si="8"/>
        <v/>
      </c>
      <c r="K140" s="96" t="str">
        <f t="shared" si="9"/>
        <v/>
      </c>
      <c r="L140" s="96" t="str">
        <f t="shared" si="10"/>
        <v xml:space="preserve"> </v>
      </c>
    </row>
    <row r="141" spans="1:12" x14ac:dyDescent="0.25">
      <c r="A141" s="45" t="str">
        <f t="shared" si="11"/>
        <v/>
      </c>
      <c r="B141" s="45"/>
      <c r="C141" s="45"/>
      <c r="D141" s="44"/>
      <c r="E141" s="88"/>
      <c r="F141" s="88"/>
      <c r="G141" s="96" t="str">
        <f t="shared" si="8"/>
        <v/>
      </c>
      <c r="K141" s="96" t="str">
        <f t="shared" si="9"/>
        <v/>
      </c>
      <c r="L141" s="96" t="str">
        <f t="shared" si="10"/>
        <v xml:space="preserve"> </v>
      </c>
    </row>
    <row r="142" spans="1:12" x14ac:dyDescent="0.25">
      <c r="A142" s="45" t="str">
        <f t="shared" si="11"/>
        <v/>
      </c>
      <c r="B142" s="45"/>
      <c r="C142" s="45"/>
      <c r="D142" s="44"/>
      <c r="E142" s="88"/>
      <c r="F142" s="88"/>
      <c r="G142" s="96" t="str">
        <f t="shared" si="8"/>
        <v/>
      </c>
      <c r="K142" s="96" t="str">
        <f t="shared" si="9"/>
        <v/>
      </c>
      <c r="L142" s="96" t="str">
        <f t="shared" si="10"/>
        <v xml:space="preserve"> </v>
      </c>
    </row>
    <row r="143" spans="1:12" x14ac:dyDescent="0.25">
      <c r="A143" s="45" t="str">
        <f t="shared" si="11"/>
        <v/>
      </c>
      <c r="B143" s="45"/>
      <c r="C143" s="45"/>
      <c r="D143" s="44"/>
      <c r="E143" s="88"/>
      <c r="F143" s="88"/>
      <c r="G143" s="96" t="str">
        <f t="shared" si="8"/>
        <v/>
      </c>
      <c r="K143" s="96" t="str">
        <f t="shared" si="9"/>
        <v/>
      </c>
      <c r="L143" s="96" t="str">
        <f t="shared" si="10"/>
        <v xml:space="preserve"> </v>
      </c>
    </row>
    <row r="144" spans="1:12" x14ac:dyDescent="0.25">
      <c r="A144" s="45" t="str">
        <f t="shared" si="11"/>
        <v/>
      </c>
      <c r="B144" s="45"/>
      <c r="C144" s="45"/>
      <c r="D144" s="44"/>
      <c r="E144" s="88"/>
      <c r="F144" s="88"/>
      <c r="G144" s="96" t="str">
        <f t="shared" si="8"/>
        <v/>
      </c>
      <c r="K144" s="96" t="str">
        <f t="shared" si="9"/>
        <v/>
      </c>
      <c r="L144" s="96" t="str">
        <f t="shared" si="10"/>
        <v xml:space="preserve"> </v>
      </c>
    </row>
    <row r="145" spans="1:12" x14ac:dyDescent="0.25">
      <c r="A145" s="45" t="str">
        <f t="shared" si="11"/>
        <v/>
      </c>
      <c r="B145" s="45"/>
      <c r="C145" s="45"/>
      <c r="D145" s="44"/>
      <c r="E145" s="88"/>
      <c r="F145" s="88"/>
      <c r="G145" s="96" t="str">
        <f t="shared" si="8"/>
        <v/>
      </c>
      <c r="K145" s="96" t="str">
        <f t="shared" si="9"/>
        <v/>
      </c>
      <c r="L145" s="96" t="str">
        <f t="shared" si="10"/>
        <v xml:space="preserve"> </v>
      </c>
    </row>
    <row r="146" spans="1:12" x14ac:dyDescent="0.25">
      <c r="A146" s="45" t="str">
        <f t="shared" si="11"/>
        <v/>
      </c>
      <c r="B146" s="45"/>
      <c r="C146" s="45"/>
      <c r="D146" s="44"/>
      <c r="E146" s="88"/>
      <c r="F146" s="88"/>
      <c r="G146" s="96" t="str">
        <f t="shared" si="8"/>
        <v/>
      </c>
      <c r="K146" s="96" t="str">
        <f t="shared" si="9"/>
        <v/>
      </c>
      <c r="L146" s="96" t="str">
        <f t="shared" si="10"/>
        <v xml:space="preserve"> </v>
      </c>
    </row>
    <row r="147" spans="1:12" x14ac:dyDescent="0.25">
      <c r="A147" s="45" t="str">
        <f t="shared" si="11"/>
        <v/>
      </c>
      <c r="B147" s="45"/>
      <c r="C147" s="45"/>
      <c r="D147" s="44"/>
      <c r="E147" s="88"/>
      <c r="F147" s="88"/>
      <c r="G147" s="96" t="str">
        <f t="shared" si="8"/>
        <v/>
      </c>
      <c r="K147" s="96" t="str">
        <f t="shared" si="9"/>
        <v/>
      </c>
      <c r="L147" s="96" t="str">
        <f t="shared" si="10"/>
        <v xml:space="preserve"> </v>
      </c>
    </row>
    <row r="148" spans="1:12" x14ac:dyDescent="0.25">
      <c r="A148" s="45" t="str">
        <f t="shared" si="11"/>
        <v/>
      </c>
      <c r="B148" s="45"/>
      <c r="C148" s="45"/>
      <c r="D148" s="44"/>
      <c r="E148" s="88"/>
      <c r="F148" s="88"/>
      <c r="G148" s="96" t="str">
        <f t="shared" si="8"/>
        <v/>
      </c>
      <c r="K148" s="96" t="str">
        <f t="shared" si="9"/>
        <v/>
      </c>
      <c r="L148" s="96" t="str">
        <f t="shared" si="10"/>
        <v xml:space="preserve"> </v>
      </c>
    </row>
    <row r="149" spans="1:12" x14ac:dyDescent="0.25">
      <c r="A149" s="45" t="str">
        <f t="shared" si="11"/>
        <v/>
      </c>
      <c r="B149" s="45"/>
      <c r="C149" s="45"/>
      <c r="D149" s="44"/>
      <c r="E149" s="88"/>
      <c r="F149" s="88"/>
      <c r="G149" s="96" t="str">
        <f t="shared" si="8"/>
        <v/>
      </c>
      <c r="K149" s="96" t="str">
        <f t="shared" si="9"/>
        <v/>
      </c>
      <c r="L149" s="96" t="str">
        <f t="shared" si="10"/>
        <v xml:space="preserve"> </v>
      </c>
    </row>
    <row r="150" spans="1:12" x14ac:dyDescent="0.25">
      <c r="A150" s="45" t="str">
        <f t="shared" si="11"/>
        <v/>
      </c>
      <c r="B150" s="45"/>
      <c r="C150" s="45"/>
      <c r="D150" s="44"/>
      <c r="E150" s="88"/>
      <c r="F150" s="88"/>
      <c r="G150" s="96" t="str">
        <f t="shared" si="8"/>
        <v/>
      </c>
      <c r="K150" s="96" t="str">
        <f t="shared" si="9"/>
        <v/>
      </c>
      <c r="L150" s="96" t="str">
        <f t="shared" si="10"/>
        <v xml:space="preserve"> </v>
      </c>
    </row>
    <row r="151" spans="1:12" x14ac:dyDescent="0.25">
      <c r="A151" s="45" t="str">
        <f t="shared" si="11"/>
        <v/>
      </c>
      <c r="B151" s="45"/>
      <c r="C151" s="45"/>
      <c r="D151" s="44"/>
      <c r="E151" s="88"/>
      <c r="F151" s="88"/>
      <c r="G151" s="96" t="str">
        <f t="shared" si="8"/>
        <v/>
      </c>
      <c r="K151" s="96" t="str">
        <f t="shared" si="9"/>
        <v/>
      </c>
      <c r="L151" s="96" t="str">
        <f t="shared" si="10"/>
        <v xml:space="preserve"> </v>
      </c>
    </row>
    <row r="152" spans="1:12" x14ac:dyDescent="0.25">
      <c r="A152" s="45" t="str">
        <f t="shared" si="11"/>
        <v/>
      </c>
      <c r="B152" s="45"/>
      <c r="C152" s="45"/>
      <c r="D152" s="44"/>
      <c r="E152" s="88"/>
      <c r="F152" s="88"/>
      <c r="G152" s="96" t="str">
        <f t="shared" si="8"/>
        <v/>
      </c>
      <c r="K152" s="96" t="str">
        <f t="shared" si="9"/>
        <v/>
      </c>
      <c r="L152" s="96" t="str">
        <f t="shared" si="10"/>
        <v xml:space="preserve"> </v>
      </c>
    </row>
    <row r="153" spans="1:12" x14ac:dyDescent="0.25">
      <c r="A153" s="45" t="str">
        <f t="shared" si="11"/>
        <v/>
      </c>
      <c r="B153" s="45"/>
      <c r="C153" s="45"/>
      <c r="D153" s="44"/>
      <c r="E153" s="88"/>
      <c r="F153" s="88"/>
      <c r="G153" s="96" t="str">
        <f t="shared" si="8"/>
        <v/>
      </c>
      <c r="K153" s="96" t="str">
        <f t="shared" si="9"/>
        <v/>
      </c>
      <c r="L153" s="96" t="str">
        <f t="shared" si="10"/>
        <v xml:space="preserve"> </v>
      </c>
    </row>
    <row r="154" spans="1:12" x14ac:dyDescent="0.25">
      <c r="A154" s="45" t="str">
        <f t="shared" si="11"/>
        <v/>
      </c>
      <c r="B154" s="45"/>
      <c r="C154" s="45"/>
      <c r="D154" s="44"/>
      <c r="E154" s="88"/>
      <c r="F154" s="88"/>
      <c r="G154" s="96" t="str">
        <f t="shared" si="8"/>
        <v/>
      </c>
      <c r="K154" s="96" t="str">
        <f t="shared" si="9"/>
        <v/>
      </c>
      <c r="L154" s="96" t="str">
        <f t="shared" si="10"/>
        <v xml:space="preserve"> </v>
      </c>
    </row>
    <row r="155" spans="1:12" x14ac:dyDescent="0.25">
      <c r="A155" s="45" t="str">
        <f t="shared" si="11"/>
        <v/>
      </c>
      <c r="B155" s="45"/>
      <c r="C155" s="45"/>
      <c r="D155" s="44"/>
      <c r="E155" s="88"/>
      <c r="F155" s="88"/>
      <c r="G155" s="96" t="str">
        <f t="shared" si="8"/>
        <v/>
      </c>
      <c r="K155" s="96" t="str">
        <f t="shared" si="9"/>
        <v/>
      </c>
      <c r="L155" s="96" t="str">
        <f t="shared" si="10"/>
        <v xml:space="preserve"> </v>
      </c>
    </row>
    <row r="156" spans="1:12" x14ac:dyDescent="0.25">
      <c r="A156" s="45" t="str">
        <f t="shared" si="11"/>
        <v/>
      </c>
      <c r="B156" s="45"/>
      <c r="C156" s="45"/>
      <c r="D156" s="44"/>
      <c r="E156" s="88"/>
      <c r="F156" s="88"/>
      <c r="G156" s="96" t="str">
        <f t="shared" si="8"/>
        <v/>
      </c>
      <c r="K156" s="96" t="str">
        <f t="shared" si="9"/>
        <v/>
      </c>
      <c r="L156" s="96" t="str">
        <f t="shared" si="10"/>
        <v xml:space="preserve"> </v>
      </c>
    </row>
    <row r="157" spans="1:12" x14ac:dyDescent="0.25">
      <c r="A157" s="45" t="str">
        <f t="shared" si="11"/>
        <v/>
      </c>
      <c r="B157" s="45"/>
      <c r="C157" s="45"/>
      <c r="D157" s="44"/>
      <c r="E157" s="88"/>
      <c r="F157" s="88"/>
      <c r="G157" s="96" t="str">
        <f t="shared" si="8"/>
        <v/>
      </c>
      <c r="K157" s="96" t="str">
        <f t="shared" si="9"/>
        <v/>
      </c>
      <c r="L157" s="96" t="str">
        <f t="shared" si="10"/>
        <v xml:space="preserve"> </v>
      </c>
    </row>
    <row r="158" spans="1:12" x14ac:dyDescent="0.25">
      <c r="A158" s="45" t="str">
        <f t="shared" si="11"/>
        <v/>
      </c>
      <c r="B158" s="45"/>
      <c r="C158" s="45"/>
      <c r="D158" s="44"/>
      <c r="E158" s="88"/>
      <c r="F158" s="88"/>
      <c r="G158" s="96" t="str">
        <f t="shared" si="8"/>
        <v/>
      </c>
      <c r="K158" s="96" t="str">
        <f t="shared" si="9"/>
        <v/>
      </c>
      <c r="L158" s="96" t="str">
        <f t="shared" si="10"/>
        <v xml:space="preserve"> </v>
      </c>
    </row>
    <row r="159" spans="1:12" x14ac:dyDescent="0.25">
      <c r="A159" s="45" t="str">
        <f t="shared" si="11"/>
        <v/>
      </c>
      <c r="B159" s="45"/>
      <c r="C159" s="45"/>
      <c r="D159" s="44"/>
      <c r="E159" s="88"/>
      <c r="F159" s="88"/>
      <c r="G159" s="96" t="str">
        <f t="shared" si="8"/>
        <v/>
      </c>
      <c r="K159" s="96" t="str">
        <f t="shared" si="9"/>
        <v/>
      </c>
      <c r="L159" s="96" t="str">
        <f t="shared" si="10"/>
        <v xml:space="preserve"> </v>
      </c>
    </row>
    <row r="160" spans="1:12" x14ac:dyDescent="0.25">
      <c r="A160" s="45" t="str">
        <f t="shared" si="11"/>
        <v/>
      </c>
      <c r="B160" s="45"/>
      <c r="C160" s="45"/>
      <c r="D160" s="44"/>
      <c r="E160" s="88"/>
      <c r="F160" s="88"/>
      <c r="G160" s="96" t="str">
        <f t="shared" si="8"/>
        <v/>
      </c>
      <c r="K160" s="96" t="str">
        <f t="shared" si="9"/>
        <v/>
      </c>
      <c r="L160" s="96" t="str">
        <f t="shared" si="10"/>
        <v xml:space="preserve"> </v>
      </c>
    </row>
    <row r="161" spans="1:12" x14ac:dyDescent="0.25">
      <c r="A161" s="45" t="str">
        <f t="shared" si="11"/>
        <v/>
      </c>
      <c r="B161" s="45"/>
      <c r="C161" s="45"/>
      <c r="D161" s="44"/>
      <c r="E161" s="88"/>
      <c r="F161" s="88"/>
      <c r="G161" s="96" t="str">
        <f t="shared" si="8"/>
        <v/>
      </c>
      <c r="K161" s="96" t="str">
        <f t="shared" si="9"/>
        <v/>
      </c>
      <c r="L161" s="96" t="str">
        <f t="shared" si="10"/>
        <v xml:space="preserve"> </v>
      </c>
    </row>
    <row r="162" spans="1:12" x14ac:dyDescent="0.25">
      <c r="A162" s="45" t="str">
        <f t="shared" si="11"/>
        <v/>
      </c>
      <c r="B162" s="45"/>
      <c r="C162" s="45"/>
      <c r="D162" s="44"/>
      <c r="E162" s="88"/>
      <c r="F162" s="88"/>
      <c r="G162" s="96" t="str">
        <f t="shared" si="8"/>
        <v/>
      </c>
      <c r="K162" s="96" t="str">
        <f t="shared" si="9"/>
        <v/>
      </c>
      <c r="L162" s="96" t="str">
        <f t="shared" si="10"/>
        <v xml:space="preserve"> </v>
      </c>
    </row>
    <row r="163" spans="1:12" x14ac:dyDescent="0.25">
      <c r="A163" s="45" t="str">
        <f t="shared" si="11"/>
        <v/>
      </c>
      <c r="B163" s="45"/>
      <c r="C163" s="45"/>
      <c r="D163" s="44"/>
      <c r="E163" s="88"/>
      <c r="F163" s="88"/>
      <c r="G163" s="96" t="str">
        <f t="shared" si="8"/>
        <v/>
      </c>
      <c r="K163" s="96" t="str">
        <f t="shared" si="9"/>
        <v/>
      </c>
      <c r="L163" s="96" t="str">
        <f t="shared" si="10"/>
        <v xml:space="preserve"> </v>
      </c>
    </row>
    <row r="164" spans="1:12" x14ac:dyDescent="0.25">
      <c r="A164" s="45" t="str">
        <f t="shared" si="11"/>
        <v/>
      </c>
      <c r="B164" s="45"/>
      <c r="C164" s="45"/>
      <c r="D164" s="44"/>
      <c r="E164" s="88"/>
      <c r="F164" s="88"/>
      <c r="G164" s="96" t="str">
        <f t="shared" si="8"/>
        <v/>
      </c>
      <c r="K164" s="96" t="str">
        <f t="shared" si="9"/>
        <v/>
      </c>
      <c r="L164" s="96" t="str">
        <f t="shared" si="10"/>
        <v xml:space="preserve"> </v>
      </c>
    </row>
    <row r="165" spans="1:12" x14ac:dyDescent="0.25">
      <c r="A165" s="45" t="str">
        <f t="shared" si="11"/>
        <v/>
      </c>
      <c r="B165" s="45"/>
      <c r="C165" s="45"/>
      <c r="D165" s="44"/>
      <c r="E165" s="88"/>
      <c r="F165" s="88"/>
      <c r="G165" s="96" t="str">
        <f t="shared" si="8"/>
        <v/>
      </c>
      <c r="K165" s="96" t="str">
        <f t="shared" si="9"/>
        <v/>
      </c>
      <c r="L165" s="96" t="str">
        <f t="shared" si="10"/>
        <v xml:space="preserve"> </v>
      </c>
    </row>
    <row r="166" spans="1:12" x14ac:dyDescent="0.25">
      <c r="A166" s="45" t="str">
        <f t="shared" si="11"/>
        <v/>
      </c>
      <c r="B166" s="45"/>
      <c r="C166" s="45"/>
      <c r="D166" s="44"/>
      <c r="E166" s="88"/>
      <c r="F166" s="88"/>
      <c r="G166" s="96" t="str">
        <f t="shared" si="8"/>
        <v/>
      </c>
      <c r="K166" s="96" t="str">
        <f t="shared" si="9"/>
        <v/>
      </c>
      <c r="L166" s="96" t="str">
        <f t="shared" si="10"/>
        <v xml:space="preserve"> </v>
      </c>
    </row>
    <row r="167" spans="1:12" x14ac:dyDescent="0.25">
      <c r="A167" s="45" t="str">
        <f t="shared" si="11"/>
        <v/>
      </c>
      <c r="B167" s="45"/>
      <c r="C167" s="45"/>
      <c r="D167" s="44"/>
      <c r="E167" s="88"/>
      <c r="F167" s="88"/>
      <c r="G167" s="96" t="str">
        <f t="shared" si="8"/>
        <v/>
      </c>
      <c r="K167" s="96" t="str">
        <f t="shared" si="9"/>
        <v/>
      </c>
      <c r="L167" s="96" t="str">
        <f t="shared" si="10"/>
        <v xml:space="preserve"> </v>
      </c>
    </row>
    <row r="168" spans="1:12" x14ac:dyDescent="0.25">
      <c r="A168" s="45" t="str">
        <f t="shared" si="11"/>
        <v/>
      </c>
      <c r="B168" s="45"/>
      <c r="C168" s="45"/>
      <c r="D168" s="44"/>
      <c r="E168" s="88"/>
      <c r="F168" s="88"/>
      <c r="G168" s="96" t="str">
        <f t="shared" si="8"/>
        <v/>
      </c>
      <c r="K168" s="96" t="str">
        <f t="shared" si="9"/>
        <v/>
      </c>
      <c r="L168" s="96" t="str">
        <f t="shared" si="10"/>
        <v xml:space="preserve"> </v>
      </c>
    </row>
    <row r="169" spans="1:12" x14ac:dyDescent="0.25">
      <c r="A169" s="45" t="str">
        <f t="shared" si="11"/>
        <v/>
      </c>
      <c r="B169" s="45"/>
      <c r="C169" s="45"/>
      <c r="D169" s="44"/>
      <c r="E169" s="88"/>
      <c r="F169" s="88"/>
      <c r="G169" s="96" t="str">
        <f t="shared" si="8"/>
        <v/>
      </c>
      <c r="K169" s="96" t="str">
        <f t="shared" si="9"/>
        <v/>
      </c>
      <c r="L169" s="96" t="str">
        <f t="shared" si="10"/>
        <v xml:space="preserve"> </v>
      </c>
    </row>
    <row r="170" spans="1:12" x14ac:dyDescent="0.25">
      <c r="A170" s="45" t="str">
        <f t="shared" si="11"/>
        <v/>
      </c>
      <c r="B170" s="45"/>
      <c r="C170" s="45"/>
      <c r="D170" s="44"/>
      <c r="E170" s="88"/>
      <c r="F170" s="88"/>
      <c r="G170" s="96" t="str">
        <f t="shared" si="8"/>
        <v/>
      </c>
      <c r="K170" s="96" t="str">
        <f t="shared" si="9"/>
        <v/>
      </c>
      <c r="L170" s="96" t="str">
        <f t="shared" si="10"/>
        <v xml:space="preserve"> </v>
      </c>
    </row>
    <row r="171" spans="1:12" x14ac:dyDescent="0.25">
      <c r="A171" s="45" t="str">
        <f t="shared" si="11"/>
        <v/>
      </c>
      <c r="B171" s="45"/>
      <c r="C171" s="45"/>
      <c r="D171" s="44"/>
      <c r="E171" s="88"/>
      <c r="F171" s="88"/>
      <c r="G171" s="96" t="str">
        <f t="shared" si="8"/>
        <v/>
      </c>
      <c r="K171" s="96" t="str">
        <f t="shared" si="9"/>
        <v/>
      </c>
      <c r="L171" s="96" t="str">
        <f t="shared" si="10"/>
        <v xml:space="preserve"> </v>
      </c>
    </row>
    <row r="172" spans="1:12" x14ac:dyDescent="0.25">
      <c r="A172" s="45" t="str">
        <f t="shared" si="11"/>
        <v/>
      </c>
      <c r="B172" s="45"/>
      <c r="C172" s="45"/>
      <c r="D172" s="44"/>
      <c r="E172" s="88"/>
      <c r="F172" s="88"/>
      <c r="G172" s="96" t="str">
        <f t="shared" si="8"/>
        <v/>
      </c>
      <c r="K172" s="96" t="str">
        <f t="shared" si="9"/>
        <v/>
      </c>
      <c r="L172" s="96" t="str">
        <f t="shared" si="10"/>
        <v xml:space="preserve"> </v>
      </c>
    </row>
    <row r="173" spans="1:12" x14ac:dyDescent="0.25">
      <c r="A173" s="45" t="str">
        <f t="shared" si="11"/>
        <v/>
      </c>
      <c r="B173" s="45"/>
      <c r="C173" s="45"/>
      <c r="D173" s="44"/>
      <c r="E173" s="88"/>
      <c r="F173" s="88"/>
      <c r="G173" s="96" t="str">
        <f t="shared" si="8"/>
        <v/>
      </c>
      <c r="K173" s="96" t="str">
        <f t="shared" si="9"/>
        <v/>
      </c>
      <c r="L173" s="96" t="str">
        <f t="shared" si="10"/>
        <v xml:space="preserve"> </v>
      </c>
    </row>
    <row r="174" spans="1:12" x14ac:dyDescent="0.25">
      <c r="A174" s="45" t="str">
        <f t="shared" si="11"/>
        <v/>
      </c>
      <c r="B174" s="45"/>
      <c r="C174" s="45"/>
      <c r="D174" s="44"/>
      <c r="E174" s="88"/>
      <c r="F174" s="88"/>
      <c r="G174" s="96" t="str">
        <f t="shared" si="8"/>
        <v/>
      </c>
      <c r="K174" s="96" t="str">
        <f t="shared" si="9"/>
        <v/>
      </c>
      <c r="L174" s="96" t="str">
        <f t="shared" si="10"/>
        <v xml:space="preserve"> </v>
      </c>
    </row>
    <row r="175" spans="1:12" x14ac:dyDescent="0.25">
      <c r="A175" s="45" t="str">
        <f t="shared" si="11"/>
        <v/>
      </c>
      <c r="B175" s="45"/>
      <c r="C175" s="45"/>
      <c r="D175" s="44"/>
      <c r="E175" s="88"/>
      <c r="F175" s="88"/>
      <c r="G175" s="96" t="str">
        <f t="shared" si="8"/>
        <v/>
      </c>
      <c r="K175" s="96" t="str">
        <f t="shared" si="9"/>
        <v/>
      </c>
      <c r="L175" s="96" t="str">
        <f t="shared" si="10"/>
        <v xml:space="preserve"> </v>
      </c>
    </row>
    <row r="176" spans="1:12" x14ac:dyDescent="0.25">
      <c r="A176" s="45" t="str">
        <f t="shared" si="11"/>
        <v/>
      </c>
      <c r="B176" s="45"/>
      <c r="C176" s="45"/>
      <c r="D176" s="44"/>
      <c r="E176" s="88"/>
      <c r="F176" s="88"/>
      <c r="G176" s="96" t="str">
        <f t="shared" si="8"/>
        <v/>
      </c>
      <c r="K176" s="96" t="str">
        <f t="shared" si="9"/>
        <v/>
      </c>
      <c r="L176" s="96" t="str">
        <f t="shared" si="10"/>
        <v xml:space="preserve"> </v>
      </c>
    </row>
    <row r="177" spans="1:12" x14ac:dyDescent="0.25">
      <c r="A177" s="45" t="str">
        <f t="shared" si="11"/>
        <v/>
      </c>
      <c r="B177" s="45"/>
      <c r="C177" s="45"/>
      <c r="D177" s="44"/>
      <c r="E177" s="88"/>
      <c r="F177" s="88"/>
      <c r="G177" s="96" t="str">
        <f t="shared" si="8"/>
        <v/>
      </c>
      <c r="K177" s="96" t="str">
        <f t="shared" si="9"/>
        <v/>
      </c>
      <c r="L177" s="96" t="str">
        <f t="shared" si="10"/>
        <v xml:space="preserve"> </v>
      </c>
    </row>
    <row r="178" spans="1:12" x14ac:dyDescent="0.25">
      <c r="A178" s="45" t="str">
        <f t="shared" si="11"/>
        <v/>
      </c>
      <c r="B178" s="45"/>
      <c r="C178" s="45"/>
      <c r="D178" s="44"/>
      <c r="E178" s="88"/>
      <c r="F178" s="88"/>
      <c r="G178" s="96" t="str">
        <f t="shared" si="8"/>
        <v/>
      </c>
      <c r="K178" s="96" t="str">
        <f t="shared" si="9"/>
        <v/>
      </c>
      <c r="L178" s="96" t="str">
        <f t="shared" si="10"/>
        <v xml:space="preserve"> </v>
      </c>
    </row>
    <row r="179" spans="1:12" x14ac:dyDescent="0.25">
      <c r="A179" s="45" t="str">
        <f t="shared" si="11"/>
        <v/>
      </c>
      <c r="B179" s="45"/>
      <c r="C179" s="45"/>
      <c r="D179" s="44"/>
      <c r="E179" s="88"/>
      <c r="F179" s="88"/>
      <c r="G179" s="96" t="str">
        <f t="shared" si="8"/>
        <v/>
      </c>
      <c r="K179" s="96" t="str">
        <f t="shared" si="9"/>
        <v/>
      </c>
      <c r="L179" s="96" t="str">
        <f t="shared" si="10"/>
        <v xml:space="preserve"> </v>
      </c>
    </row>
    <row r="180" spans="1:12" x14ac:dyDescent="0.25">
      <c r="A180" s="45" t="str">
        <f t="shared" si="11"/>
        <v/>
      </c>
      <c r="B180" s="45"/>
      <c r="C180" s="45"/>
      <c r="D180" s="44"/>
      <c r="E180" s="88"/>
      <c r="F180" s="88"/>
      <c r="G180" s="96" t="str">
        <f t="shared" si="8"/>
        <v/>
      </c>
      <c r="K180" s="96" t="str">
        <f t="shared" si="9"/>
        <v/>
      </c>
      <c r="L180" s="96" t="str">
        <f t="shared" si="10"/>
        <v xml:space="preserve"> </v>
      </c>
    </row>
    <row r="181" spans="1:12" x14ac:dyDescent="0.25">
      <c r="A181" s="45" t="str">
        <f t="shared" si="11"/>
        <v/>
      </c>
      <c r="B181" s="45"/>
      <c r="C181" s="45"/>
      <c r="D181" s="44"/>
      <c r="E181" s="88"/>
      <c r="F181" s="88"/>
      <c r="G181" s="96" t="str">
        <f t="shared" si="8"/>
        <v/>
      </c>
      <c r="K181" s="96" t="str">
        <f t="shared" si="9"/>
        <v/>
      </c>
      <c r="L181" s="96" t="str">
        <f t="shared" si="10"/>
        <v xml:space="preserve"> </v>
      </c>
    </row>
    <row r="182" spans="1:12" x14ac:dyDescent="0.25">
      <c r="A182" s="45" t="str">
        <f t="shared" si="11"/>
        <v/>
      </c>
      <c r="B182" s="45"/>
      <c r="C182" s="45"/>
      <c r="D182" s="44"/>
      <c r="E182" s="88"/>
      <c r="F182" s="88"/>
      <c r="G182" s="96" t="str">
        <f t="shared" si="8"/>
        <v/>
      </c>
      <c r="K182" s="96" t="str">
        <f t="shared" si="9"/>
        <v/>
      </c>
      <c r="L182" s="96" t="str">
        <f t="shared" si="10"/>
        <v xml:space="preserve"> </v>
      </c>
    </row>
    <row r="183" spans="1:12" x14ac:dyDescent="0.25">
      <c r="A183" s="45" t="str">
        <f t="shared" si="11"/>
        <v/>
      </c>
      <c r="B183" s="45"/>
      <c r="C183" s="45"/>
      <c r="D183" s="44"/>
      <c r="E183" s="88"/>
      <c r="F183" s="88"/>
      <c r="G183" s="96" t="str">
        <f t="shared" si="8"/>
        <v/>
      </c>
      <c r="K183" s="96" t="str">
        <f t="shared" si="9"/>
        <v/>
      </c>
      <c r="L183" s="96" t="str">
        <f t="shared" si="10"/>
        <v xml:space="preserve"> </v>
      </c>
    </row>
    <row r="184" spans="1:12" x14ac:dyDescent="0.25">
      <c r="A184" s="45" t="str">
        <f t="shared" si="11"/>
        <v/>
      </c>
      <c r="B184" s="45"/>
      <c r="C184" s="45"/>
      <c r="D184" s="44"/>
      <c r="E184" s="88"/>
      <c r="F184" s="88"/>
      <c r="G184" s="96" t="str">
        <f t="shared" si="8"/>
        <v/>
      </c>
      <c r="K184" s="96" t="str">
        <f t="shared" si="9"/>
        <v/>
      </c>
      <c r="L184" s="96" t="str">
        <f t="shared" si="10"/>
        <v xml:space="preserve"> </v>
      </c>
    </row>
    <row r="185" spans="1:12" x14ac:dyDescent="0.25">
      <c r="A185" s="45" t="str">
        <f t="shared" si="11"/>
        <v/>
      </c>
      <c r="B185" s="45"/>
      <c r="C185" s="45"/>
      <c r="D185" s="44"/>
      <c r="E185" s="88"/>
      <c r="F185" s="88"/>
      <c r="G185" s="96" t="str">
        <f t="shared" si="8"/>
        <v/>
      </c>
      <c r="K185" s="96" t="str">
        <f t="shared" si="9"/>
        <v/>
      </c>
      <c r="L185" s="96" t="str">
        <f t="shared" si="10"/>
        <v xml:space="preserve"> </v>
      </c>
    </row>
    <row r="186" spans="1:12" x14ac:dyDescent="0.25">
      <c r="A186" s="45" t="str">
        <f t="shared" si="11"/>
        <v/>
      </c>
      <c r="B186" s="45"/>
      <c r="C186" s="45"/>
      <c r="D186" s="44"/>
      <c r="E186" s="88"/>
      <c r="F186" s="88"/>
      <c r="G186" s="96" t="str">
        <f t="shared" si="8"/>
        <v/>
      </c>
      <c r="K186" s="96" t="str">
        <f t="shared" si="9"/>
        <v/>
      </c>
      <c r="L186" s="96" t="str">
        <f t="shared" si="10"/>
        <v xml:space="preserve"> </v>
      </c>
    </row>
    <row r="187" spans="1:12" x14ac:dyDescent="0.25">
      <c r="A187" s="45" t="str">
        <f t="shared" si="11"/>
        <v/>
      </c>
      <c r="B187" s="45"/>
      <c r="C187" s="45"/>
      <c r="D187" s="44"/>
      <c r="E187" s="88"/>
      <c r="F187" s="88"/>
      <c r="G187" s="96" t="str">
        <f t="shared" si="8"/>
        <v/>
      </c>
      <c r="K187" s="96" t="str">
        <f t="shared" si="9"/>
        <v/>
      </c>
      <c r="L187" s="96" t="str">
        <f t="shared" si="10"/>
        <v xml:space="preserve"> </v>
      </c>
    </row>
    <row r="188" spans="1:12" x14ac:dyDescent="0.25">
      <c r="A188" s="45" t="str">
        <f t="shared" si="11"/>
        <v/>
      </c>
      <c r="B188" s="45"/>
      <c r="C188" s="45"/>
      <c r="D188" s="44"/>
      <c r="E188" s="88"/>
      <c r="F188" s="88"/>
      <c r="G188" s="96" t="str">
        <f t="shared" si="8"/>
        <v/>
      </c>
      <c r="K188" s="96" t="str">
        <f t="shared" si="9"/>
        <v/>
      </c>
      <c r="L188" s="96" t="str">
        <f t="shared" si="10"/>
        <v xml:space="preserve"> </v>
      </c>
    </row>
    <row r="189" spans="1:12" x14ac:dyDescent="0.25">
      <c r="A189" s="45" t="str">
        <f t="shared" si="11"/>
        <v/>
      </c>
      <c r="B189" s="45"/>
      <c r="C189" s="45"/>
      <c r="D189" s="44"/>
      <c r="E189" s="88"/>
      <c r="F189" s="88"/>
      <c r="G189" s="96" t="str">
        <f t="shared" si="8"/>
        <v/>
      </c>
      <c r="K189" s="96" t="str">
        <f t="shared" si="9"/>
        <v/>
      </c>
      <c r="L189" s="96" t="str">
        <f t="shared" si="10"/>
        <v xml:space="preserve"> </v>
      </c>
    </row>
    <row r="190" spans="1:12" x14ac:dyDescent="0.25">
      <c r="A190" s="45" t="str">
        <f t="shared" si="11"/>
        <v/>
      </c>
      <c r="B190" s="45"/>
      <c r="C190" s="45"/>
      <c r="D190" s="44"/>
      <c r="E190" s="88"/>
      <c r="F190" s="88"/>
      <c r="G190" s="96" t="str">
        <f t="shared" si="8"/>
        <v/>
      </c>
      <c r="K190" s="96" t="str">
        <f t="shared" si="9"/>
        <v/>
      </c>
      <c r="L190" s="96" t="str">
        <f t="shared" si="10"/>
        <v xml:space="preserve"> </v>
      </c>
    </row>
    <row r="191" spans="1:12" x14ac:dyDescent="0.25">
      <c r="A191" s="45" t="str">
        <f t="shared" si="11"/>
        <v/>
      </c>
      <c r="B191" s="45"/>
      <c r="C191" s="45"/>
      <c r="D191" s="44"/>
      <c r="E191" s="88"/>
      <c r="F191" s="88"/>
      <c r="G191" s="96" t="str">
        <f t="shared" si="8"/>
        <v/>
      </c>
      <c r="K191" s="96" t="str">
        <f t="shared" si="9"/>
        <v/>
      </c>
      <c r="L191" s="96" t="str">
        <f t="shared" si="10"/>
        <v xml:space="preserve"> </v>
      </c>
    </row>
    <row r="192" spans="1:12" x14ac:dyDescent="0.25">
      <c r="A192" s="45" t="str">
        <f t="shared" si="11"/>
        <v/>
      </c>
      <c r="B192" s="45"/>
      <c r="C192" s="45"/>
      <c r="D192" s="44"/>
      <c r="E192" s="88"/>
      <c r="F192" s="88"/>
      <c r="G192" s="96" t="str">
        <f t="shared" si="8"/>
        <v/>
      </c>
      <c r="K192" s="96" t="str">
        <f t="shared" si="9"/>
        <v/>
      </c>
      <c r="L192" s="96" t="str">
        <f t="shared" si="10"/>
        <v xml:space="preserve"> </v>
      </c>
    </row>
    <row r="193" spans="1:12" x14ac:dyDescent="0.25">
      <c r="A193" s="45" t="str">
        <f t="shared" si="11"/>
        <v/>
      </c>
      <c r="B193" s="45"/>
      <c r="C193" s="45"/>
      <c r="D193" s="44"/>
      <c r="E193" s="88"/>
      <c r="F193" s="88"/>
      <c r="G193" s="96" t="str">
        <f t="shared" si="8"/>
        <v/>
      </c>
      <c r="K193" s="96" t="str">
        <f t="shared" si="9"/>
        <v/>
      </c>
      <c r="L193" s="96" t="str">
        <f t="shared" si="10"/>
        <v xml:space="preserve"> </v>
      </c>
    </row>
    <row r="194" spans="1:12" x14ac:dyDescent="0.25">
      <c r="A194" s="45" t="str">
        <f t="shared" si="11"/>
        <v/>
      </c>
      <c r="B194" s="45"/>
      <c r="C194" s="45"/>
      <c r="D194" s="44"/>
      <c r="E194" s="88"/>
      <c r="F194" s="88"/>
      <c r="G194" s="96" t="str">
        <f t="shared" si="8"/>
        <v/>
      </c>
      <c r="K194" s="96" t="str">
        <f t="shared" si="9"/>
        <v/>
      </c>
      <c r="L194" s="96" t="str">
        <f t="shared" si="10"/>
        <v xml:space="preserve"> </v>
      </c>
    </row>
    <row r="195" spans="1:12" x14ac:dyDescent="0.25">
      <c r="A195" s="45" t="str">
        <f t="shared" si="11"/>
        <v/>
      </c>
      <c r="B195" s="45"/>
      <c r="C195" s="45"/>
      <c r="D195" s="44"/>
      <c r="E195" s="88"/>
      <c r="F195" s="88"/>
      <c r="G195" s="96" t="str">
        <f t="shared" si="8"/>
        <v/>
      </c>
      <c r="K195" s="96" t="str">
        <f t="shared" si="9"/>
        <v/>
      </c>
      <c r="L195" s="96" t="str">
        <f t="shared" si="10"/>
        <v xml:space="preserve"> </v>
      </c>
    </row>
    <row r="196" spans="1:12" x14ac:dyDescent="0.25">
      <c r="A196" s="45" t="str">
        <f t="shared" si="11"/>
        <v/>
      </c>
      <c r="B196" s="45"/>
      <c r="C196" s="45"/>
      <c r="D196" s="44"/>
      <c r="E196" s="88"/>
      <c r="F196" s="88"/>
      <c r="G196" s="96" t="str">
        <f t="shared" si="8"/>
        <v/>
      </c>
      <c r="K196" s="96" t="str">
        <f t="shared" si="9"/>
        <v/>
      </c>
      <c r="L196" s="96" t="str">
        <f t="shared" si="10"/>
        <v xml:space="preserve"> </v>
      </c>
    </row>
    <row r="197" spans="1:12" x14ac:dyDescent="0.25">
      <c r="A197" s="45" t="str">
        <f t="shared" si="11"/>
        <v/>
      </c>
      <c r="B197" s="45"/>
      <c r="C197" s="45"/>
      <c r="D197" s="44"/>
      <c r="E197" s="88"/>
      <c r="F197" s="88"/>
      <c r="G197" s="96" t="str">
        <f t="shared" si="8"/>
        <v/>
      </c>
      <c r="K197" s="96" t="str">
        <f t="shared" si="9"/>
        <v/>
      </c>
      <c r="L197" s="96" t="str">
        <f t="shared" si="10"/>
        <v xml:space="preserve"> </v>
      </c>
    </row>
    <row r="198" spans="1:12" x14ac:dyDescent="0.25">
      <c r="A198" s="45" t="str">
        <f t="shared" si="11"/>
        <v/>
      </c>
      <c r="B198" s="45"/>
      <c r="C198" s="45"/>
      <c r="D198" s="44"/>
      <c r="E198" s="88"/>
      <c r="F198" s="88"/>
      <c r="G198" s="96" t="str">
        <f t="shared" si="8"/>
        <v/>
      </c>
      <c r="K198" s="96" t="str">
        <f t="shared" si="9"/>
        <v/>
      </c>
      <c r="L198" s="96" t="str">
        <f t="shared" si="10"/>
        <v xml:space="preserve"> </v>
      </c>
    </row>
    <row r="199" spans="1:12" x14ac:dyDescent="0.25">
      <c r="A199" s="45" t="str">
        <f t="shared" si="11"/>
        <v/>
      </c>
      <c r="B199" s="45"/>
      <c r="C199" s="45"/>
      <c r="D199" s="44"/>
      <c r="E199" s="88"/>
      <c r="F199" s="88"/>
      <c r="G199" s="96" t="str">
        <f t="shared" si="8"/>
        <v/>
      </c>
      <c r="K199" s="96" t="str">
        <f t="shared" si="9"/>
        <v/>
      </c>
      <c r="L199" s="96" t="str">
        <f t="shared" si="10"/>
        <v xml:space="preserve"> </v>
      </c>
    </row>
    <row r="200" spans="1:12" x14ac:dyDescent="0.25">
      <c r="A200" s="45" t="str">
        <f t="shared" si="11"/>
        <v/>
      </c>
      <c r="B200" s="45"/>
      <c r="C200" s="45"/>
      <c r="D200" s="44"/>
      <c r="E200" s="88"/>
      <c r="F200" s="88"/>
      <c r="G200" s="96" t="str">
        <f t="shared" si="8"/>
        <v/>
      </c>
      <c r="K200" s="96" t="str">
        <f t="shared" si="9"/>
        <v/>
      </c>
      <c r="L200" s="96" t="str">
        <f t="shared" si="10"/>
        <v xml:space="preserve"> </v>
      </c>
    </row>
    <row r="201" spans="1:12" x14ac:dyDescent="0.25">
      <c r="A201" s="45" t="str">
        <f t="shared" si="11"/>
        <v/>
      </c>
      <c r="B201" s="45"/>
      <c r="C201" s="45"/>
      <c r="D201" s="44"/>
      <c r="E201" s="88"/>
      <c r="F201" s="88"/>
      <c r="G201" s="96" t="str">
        <f t="shared" si="8"/>
        <v/>
      </c>
      <c r="K201" s="96" t="str">
        <f t="shared" si="9"/>
        <v/>
      </c>
      <c r="L201" s="96" t="str">
        <f t="shared" si="10"/>
        <v xml:space="preserve"> </v>
      </c>
    </row>
    <row r="202" spans="1:12" x14ac:dyDescent="0.25">
      <c r="A202" s="45" t="str">
        <f t="shared" si="11"/>
        <v/>
      </c>
      <c r="B202" s="45"/>
      <c r="C202" s="45"/>
      <c r="D202" s="44"/>
      <c r="E202" s="88"/>
      <c r="F202" s="88"/>
      <c r="G202" s="96" t="str">
        <f t="shared" ref="G202:G250" si="12">IF(YEAR(E202)=1900,"",YEAR(E202))</f>
        <v/>
      </c>
      <c r="K202" s="96" t="str">
        <f t="shared" ref="K202:K250" si="13">$A202</f>
        <v/>
      </c>
      <c r="L202" s="96" t="str">
        <f t="shared" ref="L202:L250" si="14">$B202&amp;" "&amp;$C202</f>
        <v xml:space="preserve"> </v>
      </c>
    </row>
    <row r="203" spans="1:12" x14ac:dyDescent="0.25">
      <c r="A203" s="45" t="str">
        <f t="shared" ref="A203:A250" si="15">IF(B203="","",A202+1)</f>
        <v/>
      </c>
      <c r="B203" s="45"/>
      <c r="C203" s="45"/>
      <c r="D203" s="44"/>
      <c r="E203" s="88"/>
      <c r="F203" s="88"/>
      <c r="G203" s="96" t="str">
        <f t="shared" si="12"/>
        <v/>
      </c>
      <c r="K203" s="96" t="str">
        <f t="shared" si="13"/>
        <v/>
      </c>
      <c r="L203" s="96" t="str">
        <f t="shared" si="14"/>
        <v xml:space="preserve"> </v>
      </c>
    </row>
    <row r="204" spans="1:12" x14ac:dyDescent="0.25">
      <c r="A204" s="45" t="str">
        <f t="shared" si="15"/>
        <v/>
      </c>
      <c r="B204" s="45"/>
      <c r="C204" s="45"/>
      <c r="D204" s="44"/>
      <c r="E204" s="88"/>
      <c r="F204" s="88"/>
      <c r="G204" s="96" t="str">
        <f t="shared" si="12"/>
        <v/>
      </c>
      <c r="K204" s="96" t="str">
        <f t="shared" si="13"/>
        <v/>
      </c>
      <c r="L204" s="96" t="str">
        <f t="shared" si="14"/>
        <v xml:space="preserve"> </v>
      </c>
    </row>
    <row r="205" spans="1:12" x14ac:dyDescent="0.25">
      <c r="A205" s="45" t="str">
        <f t="shared" si="15"/>
        <v/>
      </c>
      <c r="B205" s="45"/>
      <c r="C205" s="45"/>
      <c r="D205" s="44"/>
      <c r="E205" s="88"/>
      <c r="F205" s="88"/>
      <c r="G205" s="96" t="str">
        <f t="shared" si="12"/>
        <v/>
      </c>
      <c r="K205" s="96" t="str">
        <f t="shared" si="13"/>
        <v/>
      </c>
      <c r="L205" s="96" t="str">
        <f t="shared" si="14"/>
        <v xml:space="preserve"> </v>
      </c>
    </row>
    <row r="206" spans="1:12" x14ac:dyDescent="0.25">
      <c r="A206" s="45" t="str">
        <f t="shared" si="15"/>
        <v/>
      </c>
      <c r="B206" s="45"/>
      <c r="C206" s="45"/>
      <c r="D206" s="44"/>
      <c r="E206" s="88"/>
      <c r="F206" s="88"/>
      <c r="G206" s="96" t="str">
        <f t="shared" si="12"/>
        <v/>
      </c>
      <c r="K206" s="96" t="str">
        <f t="shared" si="13"/>
        <v/>
      </c>
      <c r="L206" s="96" t="str">
        <f t="shared" si="14"/>
        <v xml:space="preserve"> </v>
      </c>
    </row>
    <row r="207" spans="1:12" x14ac:dyDescent="0.25">
      <c r="A207" s="45" t="str">
        <f t="shared" si="15"/>
        <v/>
      </c>
      <c r="B207" s="45"/>
      <c r="C207" s="45"/>
      <c r="D207" s="44"/>
      <c r="E207" s="88"/>
      <c r="F207" s="88"/>
      <c r="G207" s="96" t="str">
        <f t="shared" si="12"/>
        <v/>
      </c>
      <c r="K207" s="96" t="str">
        <f t="shared" si="13"/>
        <v/>
      </c>
      <c r="L207" s="96" t="str">
        <f t="shared" si="14"/>
        <v xml:space="preserve"> </v>
      </c>
    </row>
    <row r="208" spans="1:12" x14ac:dyDescent="0.25">
      <c r="A208" s="45" t="str">
        <f t="shared" si="15"/>
        <v/>
      </c>
      <c r="B208" s="45"/>
      <c r="C208" s="45"/>
      <c r="D208" s="44"/>
      <c r="E208" s="88"/>
      <c r="F208" s="88"/>
      <c r="G208" s="96" t="str">
        <f t="shared" si="12"/>
        <v/>
      </c>
      <c r="K208" s="96" t="str">
        <f t="shared" si="13"/>
        <v/>
      </c>
      <c r="L208" s="96" t="str">
        <f t="shared" si="14"/>
        <v xml:space="preserve"> </v>
      </c>
    </row>
    <row r="209" spans="1:12" x14ac:dyDescent="0.25">
      <c r="A209" s="45" t="str">
        <f t="shared" si="15"/>
        <v/>
      </c>
      <c r="B209" s="45"/>
      <c r="C209" s="45"/>
      <c r="D209" s="44"/>
      <c r="E209" s="88"/>
      <c r="F209" s="88"/>
      <c r="G209" s="96" t="str">
        <f t="shared" si="12"/>
        <v/>
      </c>
      <c r="K209" s="96" t="str">
        <f t="shared" si="13"/>
        <v/>
      </c>
      <c r="L209" s="96" t="str">
        <f t="shared" si="14"/>
        <v xml:space="preserve"> </v>
      </c>
    </row>
    <row r="210" spans="1:12" x14ac:dyDescent="0.25">
      <c r="A210" s="45" t="str">
        <f t="shared" si="15"/>
        <v/>
      </c>
      <c r="B210" s="45"/>
      <c r="C210" s="45"/>
      <c r="D210" s="44"/>
      <c r="E210" s="88"/>
      <c r="F210" s="88"/>
      <c r="G210" s="96" t="str">
        <f t="shared" si="12"/>
        <v/>
      </c>
      <c r="K210" s="96" t="str">
        <f t="shared" si="13"/>
        <v/>
      </c>
      <c r="L210" s="96" t="str">
        <f t="shared" si="14"/>
        <v xml:space="preserve"> </v>
      </c>
    </row>
    <row r="211" spans="1:12" x14ac:dyDescent="0.25">
      <c r="A211" s="45" t="str">
        <f t="shared" si="15"/>
        <v/>
      </c>
      <c r="B211" s="45"/>
      <c r="C211" s="45"/>
      <c r="D211" s="44"/>
      <c r="E211" s="88"/>
      <c r="F211" s="88"/>
      <c r="G211" s="96" t="str">
        <f t="shared" si="12"/>
        <v/>
      </c>
      <c r="K211" s="96" t="str">
        <f t="shared" si="13"/>
        <v/>
      </c>
      <c r="L211" s="96" t="str">
        <f t="shared" si="14"/>
        <v xml:space="preserve"> </v>
      </c>
    </row>
    <row r="212" spans="1:12" x14ac:dyDescent="0.25">
      <c r="A212" s="45" t="str">
        <f t="shared" si="15"/>
        <v/>
      </c>
      <c r="B212" s="45"/>
      <c r="C212" s="45"/>
      <c r="D212" s="44"/>
      <c r="E212" s="88"/>
      <c r="F212" s="88"/>
      <c r="G212" s="96" t="str">
        <f t="shared" si="12"/>
        <v/>
      </c>
      <c r="K212" s="96" t="str">
        <f t="shared" si="13"/>
        <v/>
      </c>
      <c r="L212" s="96" t="str">
        <f t="shared" si="14"/>
        <v xml:space="preserve"> </v>
      </c>
    </row>
    <row r="213" spans="1:12" x14ac:dyDescent="0.25">
      <c r="A213" s="45" t="str">
        <f t="shared" si="15"/>
        <v/>
      </c>
      <c r="B213" s="45"/>
      <c r="C213" s="45"/>
      <c r="D213" s="44"/>
      <c r="E213" s="88"/>
      <c r="F213" s="88"/>
      <c r="G213" s="96" t="str">
        <f t="shared" si="12"/>
        <v/>
      </c>
      <c r="K213" s="96" t="str">
        <f t="shared" si="13"/>
        <v/>
      </c>
      <c r="L213" s="96" t="str">
        <f t="shared" si="14"/>
        <v xml:space="preserve"> </v>
      </c>
    </row>
    <row r="214" spans="1:12" x14ac:dyDescent="0.25">
      <c r="A214" s="45" t="str">
        <f t="shared" si="15"/>
        <v/>
      </c>
      <c r="B214" s="45"/>
      <c r="C214" s="45"/>
      <c r="D214" s="44"/>
      <c r="E214" s="88"/>
      <c r="F214" s="88"/>
      <c r="G214" s="96" t="str">
        <f t="shared" si="12"/>
        <v/>
      </c>
      <c r="K214" s="96" t="str">
        <f t="shared" si="13"/>
        <v/>
      </c>
      <c r="L214" s="96" t="str">
        <f t="shared" si="14"/>
        <v xml:space="preserve"> </v>
      </c>
    </row>
    <row r="215" spans="1:12" x14ac:dyDescent="0.25">
      <c r="A215" s="45" t="str">
        <f t="shared" si="15"/>
        <v/>
      </c>
      <c r="B215" s="45"/>
      <c r="C215" s="45"/>
      <c r="D215" s="44"/>
      <c r="E215" s="88"/>
      <c r="F215" s="88"/>
      <c r="G215" s="96" t="str">
        <f t="shared" si="12"/>
        <v/>
      </c>
      <c r="K215" s="96" t="str">
        <f t="shared" si="13"/>
        <v/>
      </c>
      <c r="L215" s="96" t="str">
        <f t="shared" si="14"/>
        <v xml:space="preserve"> </v>
      </c>
    </row>
    <row r="216" spans="1:12" x14ac:dyDescent="0.25">
      <c r="A216" s="45" t="str">
        <f t="shared" si="15"/>
        <v/>
      </c>
      <c r="B216" s="45"/>
      <c r="C216" s="45"/>
      <c r="D216" s="44"/>
      <c r="E216" s="88"/>
      <c r="F216" s="88"/>
      <c r="G216" s="96" t="str">
        <f t="shared" si="12"/>
        <v/>
      </c>
      <c r="K216" s="96" t="str">
        <f t="shared" si="13"/>
        <v/>
      </c>
      <c r="L216" s="96" t="str">
        <f t="shared" si="14"/>
        <v xml:space="preserve"> </v>
      </c>
    </row>
    <row r="217" spans="1:12" x14ac:dyDescent="0.25">
      <c r="A217" s="45" t="str">
        <f t="shared" si="15"/>
        <v/>
      </c>
      <c r="B217" s="45"/>
      <c r="C217" s="45"/>
      <c r="D217" s="44"/>
      <c r="E217" s="88"/>
      <c r="F217" s="88"/>
      <c r="G217" s="96" t="str">
        <f t="shared" si="12"/>
        <v/>
      </c>
      <c r="K217" s="96" t="str">
        <f t="shared" si="13"/>
        <v/>
      </c>
      <c r="L217" s="96" t="str">
        <f t="shared" si="14"/>
        <v xml:space="preserve"> </v>
      </c>
    </row>
    <row r="218" spans="1:12" x14ac:dyDescent="0.25">
      <c r="A218" s="45" t="str">
        <f t="shared" si="15"/>
        <v/>
      </c>
      <c r="B218" s="45"/>
      <c r="C218" s="45"/>
      <c r="D218" s="44"/>
      <c r="E218" s="88"/>
      <c r="F218" s="88"/>
      <c r="G218" s="96" t="str">
        <f t="shared" si="12"/>
        <v/>
      </c>
      <c r="K218" s="96" t="str">
        <f t="shared" si="13"/>
        <v/>
      </c>
      <c r="L218" s="96" t="str">
        <f t="shared" si="14"/>
        <v xml:space="preserve"> </v>
      </c>
    </row>
    <row r="219" spans="1:12" x14ac:dyDescent="0.25">
      <c r="A219" s="45" t="str">
        <f t="shared" si="15"/>
        <v/>
      </c>
      <c r="B219" s="45"/>
      <c r="C219" s="45"/>
      <c r="D219" s="44"/>
      <c r="E219" s="88"/>
      <c r="F219" s="88"/>
      <c r="G219" s="96" t="str">
        <f t="shared" si="12"/>
        <v/>
      </c>
      <c r="K219" s="96" t="str">
        <f t="shared" si="13"/>
        <v/>
      </c>
      <c r="L219" s="96" t="str">
        <f t="shared" si="14"/>
        <v xml:space="preserve"> </v>
      </c>
    </row>
    <row r="220" spans="1:12" x14ac:dyDescent="0.25">
      <c r="A220" s="45" t="str">
        <f t="shared" si="15"/>
        <v/>
      </c>
      <c r="B220" s="45"/>
      <c r="C220" s="45"/>
      <c r="D220" s="44"/>
      <c r="E220" s="88"/>
      <c r="F220" s="88"/>
      <c r="G220" s="96" t="str">
        <f t="shared" si="12"/>
        <v/>
      </c>
      <c r="K220" s="96" t="str">
        <f t="shared" si="13"/>
        <v/>
      </c>
      <c r="L220" s="96" t="str">
        <f t="shared" si="14"/>
        <v xml:space="preserve"> </v>
      </c>
    </row>
    <row r="221" spans="1:12" x14ac:dyDescent="0.25">
      <c r="A221" s="45" t="str">
        <f t="shared" si="15"/>
        <v/>
      </c>
      <c r="B221" s="45"/>
      <c r="C221" s="45"/>
      <c r="D221" s="44"/>
      <c r="E221" s="88"/>
      <c r="F221" s="88"/>
      <c r="G221" s="96" t="str">
        <f t="shared" si="12"/>
        <v/>
      </c>
      <c r="K221" s="96" t="str">
        <f t="shared" si="13"/>
        <v/>
      </c>
      <c r="L221" s="96" t="str">
        <f t="shared" si="14"/>
        <v xml:space="preserve"> </v>
      </c>
    </row>
    <row r="222" spans="1:12" x14ac:dyDescent="0.25">
      <c r="A222" s="45" t="str">
        <f t="shared" si="15"/>
        <v/>
      </c>
      <c r="B222" s="45"/>
      <c r="C222" s="45"/>
      <c r="D222" s="44"/>
      <c r="E222" s="88"/>
      <c r="F222" s="88"/>
      <c r="G222" s="96" t="str">
        <f t="shared" si="12"/>
        <v/>
      </c>
      <c r="K222" s="96" t="str">
        <f t="shared" si="13"/>
        <v/>
      </c>
      <c r="L222" s="96" t="str">
        <f t="shared" si="14"/>
        <v xml:space="preserve"> </v>
      </c>
    </row>
    <row r="223" spans="1:12" x14ac:dyDescent="0.25">
      <c r="A223" s="45" t="str">
        <f t="shared" si="15"/>
        <v/>
      </c>
      <c r="B223" s="45"/>
      <c r="C223" s="45"/>
      <c r="D223" s="44"/>
      <c r="E223" s="88"/>
      <c r="F223" s="88"/>
      <c r="G223" s="96" t="str">
        <f t="shared" si="12"/>
        <v/>
      </c>
      <c r="K223" s="96" t="str">
        <f t="shared" si="13"/>
        <v/>
      </c>
      <c r="L223" s="96" t="str">
        <f t="shared" si="14"/>
        <v xml:space="preserve"> </v>
      </c>
    </row>
    <row r="224" spans="1:12" x14ac:dyDescent="0.25">
      <c r="A224" s="45" t="str">
        <f t="shared" si="15"/>
        <v/>
      </c>
      <c r="B224" s="45"/>
      <c r="C224" s="45"/>
      <c r="D224" s="44"/>
      <c r="E224" s="88"/>
      <c r="F224" s="88"/>
      <c r="G224" s="96" t="str">
        <f t="shared" si="12"/>
        <v/>
      </c>
      <c r="K224" s="96" t="str">
        <f t="shared" si="13"/>
        <v/>
      </c>
      <c r="L224" s="96" t="str">
        <f t="shared" si="14"/>
        <v xml:space="preserve"> </v>
      </c>
    </row>
    <row r="225" spans="1:12" x14ac:dyDescent="0.25">
      <c r="A225" s="45" t="str">
        <f t="shared" si="15"/>
        <v/>
      </c>
      <c r="B225" s="45"/>
      <c r="C225" s="45"/>
      <c r="D225" s="44"/>
      <c r="E225" s="88"/>
      <c r="F225" s="88"/>
      <c r="G225" s="96" t="str">
        <f t="shared" si="12"/>
        <v/>
      </c>
      <c r="K225" s="96" t="str">
        <f t="shared" si="13"/>
        <v/>
      </c>
      <c r="L225" s="96" t="str">
        <f t="shared" si="14"/>
        <v xml:space="preserve"> </v>
      </c>
    </row>
    <row r="226" spans="1:12" x14ac:dyDescent="0.25">
      <c r="A226" s="45" t="str">
        <f t="shared" si="15"/>
        <v/>
      </c>
      <c r="B226" s="45"/>
      <c r="C226" s="45"/>
      <c r="D226" s="44"/>
      <c r="E226" s="88"/>
      <c r="F226" s="88"/>
      <c r="G226" s="96" t="str">
        <f t="shared" si="12"/>
        <v/>
      </c>
      <c r="K226" s="96" t="str">
        <f t="shared" si="13"/>
        <v/>
      </c>
      <c r="L226" s="96" t="str">
        <f t="shared" si="14"/>
        <v xml:space="preserve"> </v>
      </c>
    </row>
    <row r="227" spans="1:12" x14ac:dyDescent="0.25">
      <c r="A227" s="45" t="str">
        <f t="shared" si="15"/>
        <v/>
      </c>
      <c r="B227" s="45"/>
      <c r="C227" s="45"/>
      <c r="D227" s="44"/>
      <c r="E227" s="88"/>
      <c r="F227" s="88"/>
      <c r="G227" s="96" t="str">
        <f t="shared" si="12"/>
        <v/>
      </c>
      <c r="K227" s="96" t="str">
        <f t="shared" si="13"/>
        <v/>
      </c>
      <c r="L227" s="96" t="str">
        <f t="shared" si="14"/>
        <v xml:space="preserve"> </v>
      </c>
    </row>
    <row r="228" spans="1:12" x14ac:dyDescent="0.25">
      <c r="A228" s="45" t="str">
        <f t="shared" si="15"/>
        <v/>
      </c>
      <c r="B228" s="45"/>
      <c r="C228" s="45"/>
      <c r="D228" s="44"/>
      <c r="E228" s="88"/>
      <c r="F228" s="88"/>
      <c r="G228" s="96" t="str">
        <f t="shared" si="12"/>
        <v/>
      </c>
      <c r="K228" s="96" t="str">
        <f t="shared" si="13"/>
        <v/>
      </c>
      <c r="L228" s="96" t="str">
        <f t="shared" si="14"/>
        <v xml:space="preserve"> </v>
      </c>
    </row>
    <row r="229" spans="1:12" x14ac:dyDescent="0.25">
      <c r="A229" s="45" t="str">
        <f t="shared" si="15"/>
        <v/>
      </c>
      <c r="B229" s="45"/>
      <c r="C229" s="45"/>
      <c r="D229" s="44"/>
      <c r="E229" s="88"/>
      <c r="F229" s="88"/>
      <c r="G229" s="96" t="str">
        <f t="shared" si="12"/>
        <v/>
      </c>
      <c r="K229" s="96" t="str">
        <f t="shared" si="13"/>
        <v/>
      </c>
      <c r="L229" s="96" t="str">
        <f t="shared" si="14"/>
        <v xml:space="preserve"> </v>
      </c>
    </row>
    <row r="230" spans="1:12" x14ac:dyDescent="0.25">
      <c r="A230" s="45" t="str">
        <f t="shared" si="15"/>
        <v/>
      </c>
      <c r="B230" s="45"/>
      <c r="C230" s="45"/>
      <c r="D230" s="44"/>
      <c r="E230" s="88"/>
      <c r="F230" s="88"/>
      <c r="G230" s="96" t="str">
        <f t="shared" si="12"/>
        <v/>
      </c>
      <c r="K230" s="96" t="str">
        <f t="shared" si="13"/>
        <v/>
      </c>
      <c r="L230" s="96" t="str">
        <f t="shared" si="14"/>
        <v xml:space="preserve"> </v>
      </c>
    </row>
    <row r="231" spans="1:12" x14ac:dyDescent="0.25">
      <c r="A231" s="45" t="str">
        <f t="shared" si="15"/>
        <v/>
      </c>
      <c r="B231" s="45"/>
      <c r="C231" s="45"/>
      <c r="D231" s="44"/>
      <c r="E231" s="88"/>
      <c r="F231" s="88"/>
      <c r="G231" s="96" t="str">
        <f t="shared" si="12"/>
        <v/>
      </c>
      <c r="K231" s="96" t="str">
        <f t="shared" si="13"/>
        <v/>
      </c>
      <c r="L231" s="96" t="str">
        <f t="shared" si="14"/>
        <v xml:space="preserve"> </v>
      </c>
    </row>
    <row r="232" spans="1:12" x14ac:dyDescent="0.25">
      <c r="A232" s="45" t="str">
        <f t="shared" si="15"/>
        <v/>
      </c>
      <c r="B232" s="45"/>
      <c r="C232" s="45"/>
      <c r="D232" s="44"/>
      <c r="E232" s="88"/>
      <c r="F232" s="88"/>
      <c r="G232" s="96" t="str">
        <f t="shared" si="12"/>
        <v/>
      </c>
      <c r="K232" s="96" t="str">
        <f t="shared" si="13"/>
        <v/>
      </c>
      <c r="L232" s="96" t="str">
        <f t="shared" si="14"/>
        <v xml:space="preserve"> </v>
      </c>
    </row>
    <row r="233" spans="1:12" x14ac:dyDescent="0.25">
      <c r="A233" s="45" t="str">
        <f t="shared" si="15"/>
        <v/>
      </c>
      <c r="B233" s="45"/>
      <c r="C233" s="45"/>
      <c r="D233" s="44"/>
      <c r="E233" s="88"/>
      <c r="F233" s="88"/>
      <c r="G233" s="96" t="str">
        <f t="shared" si="12"/>
        <v/>
      </c>
      <c r="K233" s="96" t="str">
        <f t="shared" si="13"/>
        <v/>
      </c>
      <c r="L233" s="96" t="str">
        <f t="shared" si="14"/>
        <v xml:space="preserve"> </v>
      </c>
    </row>
    <row r="234" spans="1:12" x14ac:dyDescent="0.25">
      <c r="A234" s="45" t="str">
        <f t="shared" si="15"/>
        <v/>
      </c>
      <c r="B234" s="45"/>
      <c r="C234" s="45"/>
      <c r="D234" s="44"/>
      <c r="E234" s="88"/>
      <c r="F234" s="88"/>
      <c r="G234" s="96" t="str">
        <f t="shared" si="12"/>
        <v/>
      </c>
      <c r="K234" s="96" t="str">
        <f t="shared" si="13"/>
        <v/>
      </c>
      <c r="L234" s="96" t="str">
        <f t="shared" si="14"/>
        <v xml:space="preserve"> </v>
      </c>
    </row>
    <row r="235" spans="1:12" x14ac:dyDescent="0.25">
      <c r="A235" s="45" t="str">
        <f t="shared" si="15"/>
        <v/>
      </c>
      <c r="B235" s="45"/>
      <c r="C235" s="45"/>
      <c r="D235" s="44"/>
      <c r="E235" s="88"/>
      <c r="F235" s="88"/>
      <c r="G235" s="96" t="str">
        <f t="shared" si="12"/>
        <v/>
      </c>
      <c r="K235" s="96" t="str">
        <f t="shared" si="13"/>
        <v/>
      </c>
      <c r="L235" s="96" t="str">
        <f t="shared" si="14"/>
        <v xml:space="preserve"> </v>
      </c>
    </row>
    <row r="236" spans="1:12" x14ac:dyDescent="0.25">
      <c r="A236" s="45" t="str">
        <f t="shared" si="15"/>
        <v/>
      </c>
      <c r="B236" s="45"/>
      <c r="C236" s="45"/>
      <c r="D236" s="44"/>
      <c r="E236" s="88"/>
      <c r="F236" s="88"/>
      <c r="G236" s="96" t="str">
        <f t="shared" si="12"/>
        <v/>
      </c>
      <c r="K236" s="96" t="str">
        <f t="shared" si="13"/>
        <v/>
      </c>
      <c r="L236" s="96" t="str">
        <f t="shared" si="14"/>
        <v xml:space="preserve"> </v>
      </c>
    </row>
    <row r="237" spans="1:12" x14ac:dyDescent="0.25">
      <c r="A237" s="45" t="str">
        <f t="shared" si="15"/>
        <v/>
      </c>
      <c r="B237" s="45"/>
      <c r="C237" s="45"/>
      <c r="D237" s="44"/>
      <c r="E237" s="88"/>
      <c r="F237" s="88"/>
      <c r="G237" s="96" t="str">
        <f t="shared" si="12"/>
        <v/>
      </c>
      <c r="K237" s="96" t="str">
        <f t="shared" si="13"/>
        <v/>
      </c>
      <c r="L237" s="96" t="str">
        <f t="shared" si="14"/>
        <v xml:space="preserve"> </v>
      </c>
    </row>
    <row r="238" spans="1:12" x14ac:dyDescent="0.25">
      <c r="A238" s="45" t="str">
        <f t="shared" si="15"/>
        <v/>
      </c>
      <c r="B238" s="45"/>
      <c r="C238" s="45"/>
      <c r="D238" s="44"/>
      <c r="E238" s="88"/>
      <c r="F238" s="88"/>
      <c r="G238" s="96" t="str">
        <f t="shared" si="12"/>
        <v/>
      </c>
      <c r="K238" s="96" t="str">
        <f t="shared" si="13"/>
        <v/>
      </c>
      <c r="L238" s="96" t="str">
        <f t="shared" si="14"/>
        <v xml:space="preserve"> </v>
      </c>
    </row>
    <row r="239" spans="1:12" x14ac:dyDescent="0.25">
      <c r="A239" s="45" t="str">
        <f t="shared" si="15"/>
        <v/>
      </c>
      <c r="B239" s="45"/>
      <c r="C239" s="45"/>
      <c r="D239" s="44"/>
      <c r="E239" s="88"/>
      <c r="F239" s="88"/>
      <c r="G239" s="96" t="str">
        <f t="shared" si="12"/>
        <v/>
      </c>
      <c r="K239" s="96" t="str">
        <f t="shared" si="13"/>
        <v/>
      </c>
      <c r="L239" s="96" t="str">
        <f t="shared" si="14"/>
        <v xml:space="preserve"> </v>
      </c>
    </row>
    <row r="240" spans="1:12" x14ac:dyDescent="0.25">
      <c r="A240" s="45" t="str">
        <f t="shared" si="15"/>
        <v/>
      </c>
      <c r="B240" s="45"/>
      <c r="C240" s="45"/>
      <c r="D240" s="44"/>
      <c r="E240" s="88"/>
      <c r="F240" s="88"/>
      <c r="G240" s="96" t="str">
        <f t="shared" si="12"/>
        <v/>
      </c>
      <c r="K240" s="96" t="str">
        <f t="shared" si="13"/>
        <v/>
      </c>
      <c r="L240" s="96" t="str">
        <f t="shared" si="14"/>
        <v xml:space="preserve"> </v>
      </c>
    </row>
    <row r="241" spans="1:12" x14ac:dyDescent="0.25">
      <c r="A241" s="45" t="str">
        <f t="shared" si="15"/>
        <v/>
      </c>
      <c r="B241" s="45"/>
      <c r="C241" s="45"/>
      <c r="D241" s="44"/>
      <c r="E241" s="88"/>
      <c r="F241" s="88"/>
      <c r="G241" s="96" t="str">
        <f t="shared" si="12"/>
        <v/>
      </c>
      <c r="K241" s="96" t="str">
        <f t="shared" si="13"/>
        <v/>
      </c>
      <c r="L241" s="96" t="str">
        <f t="shared" si="14"/>
        <v xml:space="preserve"> </v>
      </c>
    </row>
    <row r="242" spans="1:12" x14ac:dyDescent="0.25">
      <c r="A242" s="45" t="str">
        <f t="shared" si="15"/>
        <v/>
      </c>
      <c r="B242" s="45"/>
      <c r="C242" s="45"/>
      <c r="D242" s="44"/>
      <c r="E242" s="88"/>
      <c r="F242" s="88"/>
      <c r="G242" s="96" t="str">
        <f t="shared" si="12"/>
        <v/>
      </c>
      <c r="K242" s="96" t="str">
        <f t="shared" si="13"/>
        <v/>
      </c>
      <c r="L242" s="96" t="str">
        <f t="shared" si="14"/>
        <v xml:space="preserve"> </v>
      </c>
    </row>
    <row r="243" spans="1:12" x14ac:dyDescent="0.25">
      <c r="A243" s="45" t="str">
        <f t="shared" si="15"/>
        <v/>
      </c>
      <c r="B243" s="45"/>
      <c r="C243" s="45"/>
      <c r="D243" s="44"/>
      <c r="E243" s="88"/>
      <c r="F243" s="88"/>
      <c r="G243" s="96" t="str">
        <f t="shared" si="12"/>
        <v/>
      </c>
      <c r="K243" s="96" t="str">
        <f t="shared" si="13"/>
        <v/>
      </c>
      <c r="L243" s="96" t="str">
        <f t="shared" si="14"/>
        <v xml:space="preserve"> </v>
      </c>
    </row>
    <row r="244" spans="1:12" x14ac:dyDescent="0.25">
      <c r="A244" s="45" t="str">
        <f t="shared" si="15"/>
        <v/>
      </c>
      <c r="B244" s="45"/>
      <c r="C244" s="45"/>
      <c r="D244" s="44"/>
      <c r="E244" s="88"/>
      <c r="F244" s="88"/>
      <c r="G244" s="96" t="str">
        <f t="shared" si="12"/>
        <v/>
      </c>
      <c r="K244" s="96" t="str">
        <f t="shared" si="13"/>
        <v/>
      </c>
      <c r="L244" s="96" t="str">
        <f t="shared" si="14"/>
        <v xml:space="preserve"> </v>
      </c>
    </row>
    <row r="245" spans="1:12" x14ac:dyDescent="0.25">
      <c r="A245" s="45" t="str">
        <f t="shared" si="15"/>
        <v/>
      </c>
      <c r="B245" s="45"/>
      <c r="C245" s="45"/>
      <c r="D245" s="44"/>
      <c r="E245" s="88"/>
      <c r="F245" s="88"/>
      <c r="G245" s="96" t="str">
        <f t="shared" si="12"/>
        <v/>
      </c>
      <c r="K245" s="96" t="str">
        <f t="shared" si="13"/>
        <v/>
      </c>
      <c r="L245" s="96" t="str">
        <f t="shared" si="14"/>
        <v xml:space="preserve"> </v>
      </c>
    </row>
    <row r="246" spans="1:12" x14ac:dyDescent="0.25">
      <c r="A246" s="45" t="str">
        <f t="shared" si="15"/>
        <v/>
      </c>
      <c r="B246" s="45"/>
      <c r="C246" s="45"/>
      <c r="D246" s="44"/>
      <c r="E246" s="88"/>
      <c r="F246" s="88"/>
      <c r="G246" s="96" t="str">
        <f t="shared" si="12"/>
        <v/>
      </c>
      <c r="K246" s="96" t="str">
        <f t="shared" si="13"/>
        <v/>
      </c>
      <c r="L246" s="96" t="str">
        <f t="shared" si="14"/>
        <v xml:space="preserve"> </v>
      </c>
    </row>
    <row r="247" spans="1:12" x14ac:dyDescent="0.25">
      <c r="A247" s="45" t="str">
        <f t="shared" si="15"/>
        <v/>
      </c>
      <c r="B247" s="45"/>
      <c r="C247" s="45"/>
      <c r="D247" s="44"/>
      <c r="E247" s="88"/>
      <c r="F247" s="88"/>
      <c r="G247" s="96" t="str">
        <f t="shared" si="12"/>
        <v/>
      </c>
      <c r="K247" s="96" t="str">
        <f t="shared" si="13"/>
        <v/>
      </c>
      <c r="L247" s="96" t="str">
        <f t="shared" si="14"/>
        <v xml:space="preserve"> </v>
      </c>
    </row>
    <row r="248" spans="1:12" x14ac:dyDescent="0.25">
      <c r="A248" s="45" t="str">
        <f t="shared" si="15"/>
        <v/>
      </c>
      <c r="B248" s="45"/>
      <c r="C248" s="45"/>
      <c r="D248" s="44"/>
      <c r="E248" s="88"/>
      <c r="F248" s="88"/>
      <c r="G248" s="96" t="str">
        <f t="shared" si="12"/>
        <v/>
      </c>
      <c r="K248" s="96" t="str">
        <f t="shared" si="13"/>
        <v/>
      </c>
      <c r="L248" s="96" t="str">
        <f t="shared" si="14"/>
        <v xml:space="preserve"> </v>
      </c>
    </row>
    <row r="249" spans="1:12" x14ac:dyDescent="0.25">
      <c r="A249" s="45" t="str">
        <f t="shared" si="15"/>
        <v/>
      </c>
      <c r="B249" s="45"/>
      <c r="C249" s="45"/>
      <c r="D249" s="44"/>
      <c r="E249" s="88"/>
      <c r="F249" s="88"/>
      <c r="G249" s="96" t="str">
        <f t="shared" si="12"/>
        <v/>
      </c>
      <c r="K249" s="96" t="str">
        <f t="shared" si="13"/>
        <v/>
      </c>
      <c r="L249" s="96" t="str">
        <f t="shared" si="14"/>
        <v xml:space="preserve"> </v>
      </c>
    </row>
    <row r="250" spans="1:12" x14ac:dyDescent="0.25">
      <c r="A250" s="45" t="str">
        <f t="shared" si="15"/>
        <v/>
      </c>
      <c r="B250" s="45"/>
      <c r="C250" s="45"/>
      <c r="D250" s="44"/>
      <c r="E250" s="88"/>
      <c r="F250" s="88"/>
      <c r="G250" s="96" t="str">
        <f t="shared" si="12"/>
        <v/>
      </c>
      <c r="K250" s="96" t="str">
        <f t="shared" si="13"/>
        <v/>
      </c>
      <c r="L250" s="96" t="str">
        <f t="shared" si="14"/>
        <v xml:space="preserve"> </v>
      </c>
    </row>
  </sheetData>
  <autoFilter ref="A8:F8"/>
  <mergeCells count="2">
    <mergeCell ref="A3:E3"/>
    <mergeCell ref="A5:E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J25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3" sqref="D3:KG3"/>
    </sheetView>
  </sheetViews>
  <sheetFormatPr baseColWidth="10" defaultRowHeight="15" x14ac:dyDescent="0.25"/>
  <cols>
    <col min="1" max="1" width="3.5703125" style="31" customWidth="1"/>
    <col min="2" max="2" width="17" style="31" customWidth="1"/>
    <col min="3" max="3" width="23.85546875" style="31" customWidth="1"/>
    <col min="4" max="224" width="16.42578125" style="28" customWidth="1"/>
    <col min="225" max="16384" width="11.42578125" style="31"/>
  </cols>
  <sheetData>
    <row r="1" spans="1:504" s="34" customFormat="1" ht="24.75" customHeight="1" x14ac:dyDescent="0.25">
      <c r="A1" s="144" t="s">
        <v>99</v>
      </c>
      <c r="B1" s="144"/>
      <c r="C1" s="40" t="s">
        <v>46</v>
      </c>
      <c r="D1" s="43">
        <v>43143</v>
      </c>
      <c r="E1" s="43">
        <v>43146</v>
      </c>
      <c r="F1" s="43">
        <v>43151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</row>
    <row r="2" spans="1:504" s="35" customFormat="1" x14ac:dyDescent="0.25">
      <c r="A2" s="144"/>
      <c r="B2" s="144"/>
      <c r="C2" s="41" t="s">
        <v>47</v>
      </c>
      <c r="D2" s="44">
        <v>1</v>
      </c>
      <c r="E2" s="44">
        <v>1</v>
      </c>
      <c r="F2" s="44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</row>
    <row r="3" spans="1:504" s="33" customFormat="1" ht="30" x14ac:dyDescent="0.25">
      <c r="A3" s="144"/>
      <c r="B3" s="144"/>
      <c r="C3" s="42" t="s">
        <v>48</v>
      </c>
      <c r="D3" s="45" t="s">
        <v>53</v>
      </c>
      <c r="E3" s="45" t="s">
        <v>142</v>
      </c>
      <c r="F3" s="45" t="s">
        <v>151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</row>
    <row r="4" spans="1:504" s="33" customFormat="1" x14ac:dyDescent="0.25">
      <c r="A4" s="144"/>
      <c r="B4" s="144"/>
      <c r="C4" s="42" t="s">
        <v>49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</row>
    <row r="5" spans="1:504" s="33" customFormat="1" ht="75" x14ac:dyDescent="0.25">
      <c r="A5" s="144"/>
      <c r="B5" s="144"/>
      <c r="C5" s="42" t="s">
        <v>51</v>
      </c>
      <c r="D5" s="45" t="s">
        <v>5</v>
      </c>
      <c r="E5" s="45" t="s">
        <v>3</v>
      </c>
      <c r="F5" s="45" t="s">
        <v>27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</row>
    <row r="6" spans="1:504" s="33" customFormat="1" ht="45" x14ac:dyDescent="0.25">
      <c r="A6" s="144"/>
      <c r="B6" s="144"/>
      <c r="C6" s="42" t="s">
        <v>50</v>
      </c>
      <c r="D6" s="45" t="s">
        <v>54</v>
      </c>
      <c r="E6" s="45" t="s">
        <v>143</v>
      </c>
      <c r="F6" s="45" t="s">
        <v>152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</row>
    <row r="7" spans="1:504" s="39" customFormat="1" x14ac:dyDescent="0.25">
      <c r="A7" s="144"/>
      <c r="B7" s="144"/>
      <c r="C7" s="37" t="s">
        <v>52</v>
      </c>
      <c r="D7" s="38">
        <v>15</v>
      </c>
      <c r="E7" s="38">
        <v>25</v>
      </c>
      <c r="F7" s="38">
        <v>30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</row>
    <row r="8" spans="1:504" s="36" customFormat="1" x14ac:dyDescent="0.25">
      <c r="A8" s="36" t="s">
        <v>41</v>
      </c>
      <c r="B8" s="36" t="s">
        <v>42</v>
      </c>
      <c r="C8" s="36" t="s">
        <v>43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</row>
    <row r="9" spans="1:504" s="32" customFormat="1" x14ac:dyDescent="0.25">
      <c r="A9" s="32">
        <f>'Liste élèves'!A9</f>
        <v>1</v>
      </c>
      <c r="B9" s="32" t="str">
        <f>IF('Liste élèves'!B9="","",'Liste élèves'!B9)</f>
        <v>ALONI</v>
      </c>
      <c r="C9" s="32" t="str">
        <f>IF('Liste élèves'!C9="","",'Liste élèves'!C9)</f>
        <v>Frédéric</v>
      </c>
      <c r="D9" s="30">
        <v>15</v>
      </c>
      <c r="E9" s="47">
        <v>3</v>
      </c>
      <c r="F9" s="47">
        <v>28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</row>
    <row r="10" spans="1:504" s="33" customFormat="1" x14ac:dyDescent="0.25">
      <c r="A10" s="33">
        <f>'Liste élèves'!A10</f>
        <v>2</v>
      </c>
      <c r="B10" s="33" t="str">
        <f>IF('Liste élèves'!B10="","",'Liste élèves'!B10)</f>
        <v>BABINO</v>
      </c>
      <c r="C10" s="33" t="str">
        <f>IF('Liste élèves'!C10="","",'Liste élèves'!C10)</f>
        <v>Mathilde</v>
      </c>
      <c r="D10" s="47">
        <v>10</v>
      </c>
      <c r="E10" s="47">
        <v>10</v>
      </c>
      <c r="F10" s="47">
        <v>24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</row>
    <row r="11" spans="1:504" s="33" customFormat="1" x14ac:dyDescent="0.25">
      <c r="A11" s="33">
        <f>'Liste élèves'!A11</f>
        <v>3</v>
      </c>
      <c r="B11" s="33" t="str">
        <f>IF('Liste élèves'!B11="","",'Liste élèves'!B11)</f>
        <v>FARMONT</v>
      </c>
      <c r="C11" s="33" t="str">
        <f>IF('Liste élèves'!C11="","",'Liste élèves'!C11)</f>
        <v>Roger</v>
      </c>
      <c r="D11" s="47">
        <v>3</v>
      </c>
      <c r="E11" s="47">
        <v>14</v>
      </c>
      <c r="F11" s="47">
        <v>20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</row>
    <row r="12" spans="1:504" s="33" customFormat="1" x14ac:dyDescent="0.25">
      <c r="A12" s="33">
        <f>'Liste élèves'!A12</f>
        <v>4</v>
      </c>
      <c r="B12" s="33" t="str">
        <f>IF('Liste élèves'!B12="","",'Liste élèves'!B12)</f>
        <v>GAIDONI</v>
      </c>
      <c r="C12" s="33" t="str">
        <f>IF('Liste élèves'!C12="","",'Liste élèves'!C12)</f>
        <v>Sylvie</v>
      </c>
      <c r="D12" s="47">
        <v>8</v>
      </c>
      <c r="E12" s="47">
        <v>20</v>
      </c>
      <c r="F12" s="47">
        <v>18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</row>
    <row r="13" spans="1:504" s="33" customFormat="1" x14ac:dyDescent="0.25">
      <c r="A13" s="33">
        <f>'Liste élèves'!A13</f>
        <v>5</v>
      </c>
      <c r="B13" s="33" t="str">
        <f>IF('Liste élèves'!B13="","",'Liste élèves'!B13)</f>
        <v>LUBERTO</v>
      </c>
      <c r="C13" s="33" t="str">
        <f>IF('Liste élèves'!C13="","",'Liste élèves'!C13)</f>
        <v>Lana</v>
      </c>
      <c r="D13" s="47">
        <v>1</v>
      </c>
      <c r="E13" s="47">
        <v>24</v>
      </c>
      <c r="F13" s="47">
        <v>19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</row>
    <row r="14" spans="1:504" s="33" customFormat="1" x14ac:dyDescent="0.25">
      <c r="A14" s="33">
        <f>'Liste élèves'!A14</f>
        <v>6</v>
      </c>
      <c r="B14" s="33" t="str">
        <f>IF('Liste élèves'!B14="","",'Liste élèves'!B14)</f>
        <v>FARANDOLE</v>
      </c>
      <c r="C14" s="33" t="str">
        <f>IF('Liste élèves'!C14="","",'Liste élèves'!C14)</f>
        <v>Jana</v>
      </c>
      <c r="D14" s="47">
        <v>14</v>
      </c>
      <c r="E14" s="47">
        <v>23</v>
      </c>
      <c r="F14" s="47">
        <v>21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</row>
    <row r="15" spans="1:504" s="33" customFormat="1" x14ac:dyDescent="0.25">
      <c r="A15" s="33">
        <f>'Liste élèves'!A15</f>
        <v>7</v>
      </c>
      <c r="B15" s="33" t="str">
        <f>IF('Liste élèves'!B15="","",'Liste élèves'!B15)</f>
        <v>SOPHIE</v>
      </c>
      <c r="C15" s="33" t="str">
        <f>IF('Liste élèves'!C15="","",'Liste élèves'!C15)</f>
        <v>Riana</v>
      </c>
      <c r="D15" s="47">
        <v>13</v>
      </c>
      <c r="E15" s="47">
        <v>18</v>
      </c>
      <c r="F15" s="47">
        <v>22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</row>
    <row r="16" spans="1:504" s="33" customFormat="1" x14ac:dyDescent="0.25">
      <c r="A16" s="33">
        <f>'Liste élèves'!A16</f>
        <v>8</v>
      </c>
      <c r="B16" s="33" t="str">
        <f>IF('Liste élèves'!B16="","",'Liste élèves'!B16)</f>
        <v>BERTHELO</v>
      </c>
      <c r="C16" s="33" t="str">
        <f>IF('Liste élèves'!C16="","",'Liste élèves'!C16)</f>
        <v>Adam</v>
      </c>
      <c r="D16" s="47">
        <v>7</v>
      </c>
      <c r="E16" s="47">
        <v>17</v>
      </c>
      <c r="F16" s="47">
        <v>15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</row>
    <row r="17" spans="1:504" s="33" customFormat="1" x14ac:dyDescent="0.25">
      <c r="A17" s="33">
        <f>'Liste élèves'!A17</f>
        <v>9</v>
      </c>
      <c r="B17" s="33" t="str">
        <f>IF('Liste élèves'!B17="","",'Liste élèves'!B17)</f>
        <v>DRATIRO</v>
      </c>
      <c r="C17" s="33" t="str">
        <f>IF('Liste élèves'!C17="","",'Liste élèves'!C17)</f>
        <v>Ludovic</v>
      </c>
      <c r="D17" s="47">
        <v>9</v>
      </c>
      <c r="E17" s="47">
        <v>15</v>
      </c>
      <c r="F17" s="47">
        <v>10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</row>
    <row r="18" spans="1:504" s="33" customFormat="1" x14ac:dyDescent="0.25">
      <c r="A18" s="33">
        <f>'Liste élèves'!A18</f>
        <v>10</v>
      </c>
      <c r="B18" s="33" t="str">
        <f>IF('Liste élèves'!B18="","",'Liste élèves'!B18)</f>
        <v>PARTINO</v>
      </c>
      <c r="C18" s="33" t="str">
        <f>IF('Liste élèves'!C18="","",'Liste élèves'!C18)</f>
        <v>Bolie</v>
      </c>
      <c r="D18" s="47">
        <v>11</v>
      </c>
      <c r="E18" s="47">
        <v>2</v>
      </c>
      <c r="F18" s="47">
        <v>24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</row>
    <row r="19" spans="1:504" s="33" customFormat="1" x14ac:dyDescent="0.25">
      <c r="A19" s="33">
        <f>'Liste élèves'!A19</f>
        <v>11</v>
      </c>
      <c r="B19" s="33" t="str">
        <f>IF('Liste élèves'!B19="","",'Liste élèves'!B19)</f>
        <v>SATHALIAN</v>
      </c>
      <c r="C19" s="33" t="str">
        <f>IF('Liste élèves'!C19="","",'Liste élèves'!C19)</f>
        <v>Frédéric</v>
      </c>
      <c r="D19" s="47">
        <v>12</v>
      </c>
      <c r="E19" s="47">
        <v>14</v>
      </c>
      <c r="F19" s="47">
        <v>24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</row>
    <row r="20" spans="1:504" s="33" customFormat="1" x14ac:dyDescent="0.25">
      <c r="A20" s="33">
        <f>'Liste élèves'!A20</f>
        <v>12</v>
      </c>
      <c r="B20" s="33" t="str">
        <f>IF('Liste élèves'!B20="","",'Liste élèves'!B20)</f>
        <v>SATHALIAN</v>
      </c>
      <c r="C20" s="33" t="str">
        <f>IF('Liste élèves'!C20="","",'Liste élèves'!C20)</f>
        <v>Karim</v>
      </c>
      <c r="D20" s="47">
        <v>10</v>
      </c>
      <c r="E20" s="47">
        <v>24</v>
      </c>
      <c r="F20" s="47">
        <v>26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</row>
    <row r="21" spans="1:504" s="33" customFormat="1" x14ac:dyDescent="0.25">
      <c r="A21" s="33">
        <f>'Liste élèves'!A21</f>
        <v>13</v>
      </c>
      <c r="B21" s="33" t="str">
        <f>IF('Liste élèves'!B21="","",'Liste élèves'!B21)</f>
        <v>RENAN</v>
      </c>
      <c r="C21" s="33" t="str">
        <f>IF('Liste élèves'!C21="","",'Liste élèves'!C21)</f>
        <v>Julie</v>
      </c>
      <c r="D21" s="47">
        <v>15</v>
      </c>
      <c r="E21" s="47">
        <v>25</v>
      </c>
      <c r="F21" s="47">
        <v>30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</row>
    <row r="22" spans="1:504" s="33" customFormat="1" x14ac:dyDescent="0.25">
      <c r="A22" s="33">
        <f>'Liste élèves'!A22</f>
        <v>14</v>
      </c>
      <c r="B22" s="33" t="str">
        <f>IF('Liste élèves'!B22="","",'Liste élèves'!B22)</f>
        <v>JUSTIN</v>
      </c>
      <c r="C22" s="33" t="str">
        <f>IF('Liste élèves'!C22="","",'Liste élèves'!C22)</f>
        <v>Mathieux</v>
      </c>
      <c r="D22" s="47">
        <v>13</v>
      </c>
      <c r="E22" s="47">
        <v>25</v>
      </c>
      <c r="F22" s="47">
        <v>12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</row>
    <row r="23" spans="1:504" s="33" customFormat="1" x14ac:dyDescent="0.25">
      <c r="A23" s="33">
        <f>'Liste élèves'!A23</f>
        <v>15</v>
      </c>
      <c r="B23" s="33" t="str">
        <f>IF('Liste élèves'!B23="","",'Liste élèves'!B23)</f>
        <v>NATALIAN</v>
      </c>
      <c r="C23" s="33" t="str">
        <f>IF('Liste élèves'!C23="","",'Liste élèves'!C23)</f>
        <v>Dany</v>
      </c>
      <c r="D23" s="47">
        <v>13</v>
      </c>
      <c r="E23" s="47">
        <v>14</v>
      </c>
      <c r="F23" s="47">
        <v>5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</row>
    <row r="24" spans="1:504" s="33" customFormat="1" x14ac:dyDescent="0.25">
      <c r="A24" s="33" t="str">
        <f>'Liste élèves'!A24</f>
        <v/>
      </c>
      <c r="B24" s="33" t="str">
        <f>IF('Liste élèves'!B24="","",'Liste élèves'!B24)</f>
        <v/>
      </c>
      <c r="C24" s="33" t="str">
        <f>IF('Liste élèves'!C24="","",'Liste élèves'!C24)</f>
        <v/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</row>
    <row r="25" spans="1:504" s="33" customFormat="1" x14ac:dyDescent="0.25">
      <c r="A25" s="33" t="str">
        <f>'Liste élèves'!A25</f>
        <v/>
      </c>
      <c r="B25" s="33" t="str">
        <f>IF('Liste élèves'!B25="","",'Liste élèves'!B25)</f>
        <v/>
      </c>
      <c r="C25" s="33" t="str">
        <f>IF('Liste élèves'!C25="","",'Liste élèves'!C25)</f>
        <v/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</row>
    <row r="26" spans="1:504" s="33" customFormat="1" x14ac:dyDescent="0.25">
      <c r="A26" s="33" t="str">
        <f>'Liste élèves'!A26</f>
        <v/>
      </c>
      <c r="B26" s="33" t="str">
        <f>IF('Liste élèves'!B26="","",'Liste élèves'!B26)</f>
        <v/>
      </c>
      <c r="C26" s="33" t="str">
        <f>IF('Liste élèves'!C26="","",'Liste élèves'!C26)</f>
        <v/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</row>
    <row r="27" spans="1:504" s="33" customFormat="1" x14ac:dyDescent="0.25">
      <c r="A27" s="33" t="str">
        <f>'Liste élèves'!A27</f>
        <v/>
      </c>
      <c r="B27" s="33" t="str">
        <f>IF('Liste élèves'!B27="","",'Liste élèves'!B27)</f>
        <v/>
      </c>
      <c r="C27" s="33" t="str">
        <f>IF('Liste élèves'!C27="","",'Liste élèves'!C27)</f>
        <v/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</row>
    <row r="28" spans="1:504" s="33" customFormat="1" x14ac:dyDescent="0.25">
      <c r="A28" s="33" t="str">
        <f>'Liste élèves'!A28</f>
        <v/>
      </c>
      <c r="B28" s="33" t="str">
        <f>IF('Liste élèves'!B28="","",'Liste élèves'!B28)</f>
        <v/>
      </c>
      <c r="C28" s="33" t="str">
        <f>IF('Liste élèves'!C28="","",'Liste élèves'!C28)</f>
        <v/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</row>
    <row r="29" spans="1:504" s="33" customFormat="1" x14ac:dyDescent="0.25">
      <c r="A29" s="33" t="str">
        <f>'Liste élèves'!A29</f>
        <v/>
      </c>
      <c r="B29" s="33" t="str">
        <f>IF('Liste élèves'!B29="","",'Liste élèves'!B29)</f>
        <v/>
      </c>
      <c r="C29" s="33" t="str">
        <f>IF('Liste élèves'!C29="","",'Liste élèves'!C29)</f>
        <v/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</row>
    <row r="30" spans="1:504" s="33" customFormat="1" x14ac:dyDescent="0.25">
      <c r="A30" s="33" t="str">
        <f>'Liste élèves'!A30</f>
        <v/>
      </c>
      <c r="B30" s="33" t="str">
        <f>IF('Liste élèves'!B30="","",'Liste élèves'!B30)</f>
        <v/>
      </c>
      <c r="C30" s="33" t="str">
        <f>IF('Liste élèves'!C30="","",'Liste élèves'!C30)</f>
        <v/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</row>
    <row r="31" spans="1:504" s="33" customFormat="1" x14ac:dyDescent="0.25">
      <c r="A31" s="33" t="str">
        <f>'Liste élèves'!A31</f>
        <v/>
      </c>
      <c r="B31" s="33" t="str">
        <f>IF('Liste élèves'!B31="","",'Liste élèves'!B31)</f>
        <v/>
      </c>
      <c r="C31" s="33" t="str">
        <f>IF('Liste élèves'!C31="","",'Liste élèves'!C31)</f>
        <v/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</row>
    <row r="32" spans="1:504" s="33" customFormat="1" x14ac:dyDescent="0.25">
      <c r="A32" s="33" t="str">
        <f>'Liste élèves'!A32</f>
        <v/>
      </c>
      <c r="B32" s="33" t="str">
        <f>IF('Liste élèves'!B32="","",'Liste élèves'!B32)</f>
        <v/>
      </c>
      <c r="C32" s="33" t="str">
        <f>IF('Liste élèves'!C32="","",'Liste élèves'!C32)</f>
        <v/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</row>
    <row r="33" spans="1:504" s="33" customFormat="1" x14ac:dyDescent="0.25">
      <c r="A33" s="33" t="str">
        <f>'Liste élèves'!A33</f>
        <v/>
      </c>
      <c r="B33" s="33" t="str">
        <f>IF('Liste élèves'!B33="","",'Liste élèves'!B33)</f>
        <v/>
      </c>
      <c r="C33" s="33" t="str">
        <f>IF('Liste élèves'!C33="","",'Liste élèves'!C33)</f>
        <v/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</row>
    <row r="34" spans="1:504" s="33" customFormat="1" x14ac:dyDescent="0.25">
      <c r="A34" s="33" t="str">
        <f>'Liste élèves'!A34</f>
        <v/>
      </c>
      <c r="B34" s="33" t="str">
        <f>IF('Liste élèves'!B34="","",'Liste élèves'!B34)</f>
        <v/>
      </c>
      <c r="C34" s="33" t="str">
        <f>IF('Liste élèves'!C34="","",'Liste élèves'!C34)</f>
        <v/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</row>
    <row r="35" spans="1:504" s="33" customFormat="1" x14ac:dyDescent="0.25">
      <c r="A35" s="33" t="str">
        <f>'Liste élèves'!A35</f>
        <v/>
      </c>
      <c r="B35" s="33" t="str">
        <f>IF('Liste élèves'!B35="","",'Liste élèves'!B35)</f>
        <v/>
      </c>
      <c r="C35" s="33" t="str">
        <f>IF('Liste élèves'!C35="","",'Liste élèves'!C35)</f>
        <v/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</row>
    <row r="36" spans="1:504" s="33" customFormat="1" x14ac:dyDescent="0.25">
      <c r="A36" s="33" t="str">
        <f>'Liste élèves'!A36</f>
        <v/>
      </c>
      <c r="B36" s="33" t="str">
        <f>IF('Liste élèves'!B36="","",'Liste élèves'!B36)</f>
        <v/>
      </c>
      <c r="C36" s="33" t="str">
        <f>IF('Liste élèves'!C36="","",'Liste élèves'!C36)</f>
        <v/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</row>
    <row r="37" spans="1:504" s="33" customFormat="1" x14ac:dyDescent="0.25">
      <c r="A37" s="33" t="str">
        <f>'Liste élèves'!A37</f>
        <v/>
      </c>
      <c r="B37" s="33" t="str">
        <f>IF('Liste élèves'!B37="","",'Liste élèves'!B37)</f>
        <v/>
      </c>
      <c r="C37" s="33" t="str">
        <f>IF('Liste élèves'!C37="","",'Liste élèves'!C37)</f>
        <v/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</row>
    <row r="38" spans="1:504" s="33" customFormat="1" x14ac:dyDescent="0.25">
      <c r="A38" s="33" t="str">
        <f>'Liste élèves'!A38</f>
        <v/>
      </c>
      <c r="B38" s="33" t="str">
        <f>IF('Liste élèves'!B38="","",'Liste élèves'!B38)</f>
        <v/>
      </c>
      <c r="C38" s="33" t="str">
        <f>IF('Liste élèves'!C38="","",'Liste élèves'!C38)</f>
        <v/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</row>
    <row r="39" spans="1:504" s="33" customFormat="1" x14ac:dyDescent="0.25">
      <c r="A39" s="33" t="str">
        <f>'Liste élèves'!A39</f>
        <v/>
      </c>
      <c r="B39" s="33" t="str">
        <f>IF('Liste élèves'!B39="","",'Liste élèves'!B39)</f>
        <v/>
      </c>
      <c r="C39" s="33" t="str">
        <f>IF('Liste élèves'!C39="","",'Liste élèves'!C39)</f>
        <v/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</row>
    <row r="40" spans="1:504" s="33" customFormat="1" x14ac:dyDescent="0.25">
      <c r="A40" s="33" t="str">
        <f>'Liste élèves'!A40</f>
        <v/>
      </c>
      <c r="B40" s="33" t="str">
        <f>IF('Liste élèves'!B40="","",'Liste élèves'!B40)</f>
        <v/>
      </c>
      <c r="C40" s="33" t="str">
        <f>IF('Liste élèves'!C40="","",'Liste élèves'!C40)</f>
        <v/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</row>
    <row r="41" spans="1:504" s="33" customFormat="1" x14ac:dyDescent="0.25">
      <c r="A41" s="33" t="str">
        <f>'Liste élèves'!A41</f>
        <v/>
      </c>
      <c r="B41" s="33" t="str">
        <f>IF('Liste élèves'!B41="","",'Liste élèves'!B41)</f>
        <v/>
      </c>
      <c r="C41" s="33" t="str">
        <f>IF('Liste élèves'!C41="","",'Liste élèves'!C41)</f>
        <v/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</row>
    <row r="42" spans="1:504" s="33" customFormat="1" x14ac:dyDescent="0.25">
      <c r="A42" s="33" t="str">
        <f>'Liste élèves'!A42</f>
        <v/>
      </c>
      <c r="B42" s="33" t="str">
        <f>IF('Liste élèves'!B42="","",'Liste élèves'!B42)</f>
        <v/>
      </c>
      <c r="C42" s="33" t="str">
        <f>IF('Liste élèves'!C42="","",'Liste élèves'!C42)</f>
        <v/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</row>
    <row r="43" spans="1:504" s="33" customFormat="1" x14ac:dyDescent="0.25">
      <c r="A43" s="33" t="str">
        <f>'Liste élèves'!A43</f>
        <v/>
      </c>
      <c r="B43" s="33" t="str">
        <f>IF('Liste élèves'!B43="","",'Liste élèves'!B43)</f>
        <v/>
      </c>
      <c r="C43" s="33" t="str">
        <f>IF('Liste élèves'!C43="","",'Liste élèves'!C43)</f>
        <v/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</row>
    <row r="44" spans="1:504" s="33" customFormat="1" x14ac:dyDescent="0.25">
      <c r="A44" s="33" t="str">
        <f>'Liste élèves'!A44</f>
        <v/>
      </c>
      <c r="B44" s="33" t="str">
        <f>IF('Liste élèves'!B44="","",'Liste élèves'!B44)</f>
        <v/>
      </c>
      <c r="C44" s="33" t="str">
        <f>IF('Liste élèves'!C44="","",'Liste élèves'!C44)</f>
        <v/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</row>
    <row r="45" spans="1:504" s="33" customFormat="1" x14ac:dyDescent="0.25">
      <c r="A45" s="33" t="str">
        <f>'Liste élèves'!A45</f>
        <v/>
      </c>
      <c r="B45" s="33" t="str">
        <f>IF('Liste élèves'!B45="","",'Liste élèves'!B45)</f>
        <v/>
      </c>
      <c r="C45" s="33" t="str">
        <f>IF('Liste élèves'!C45="","",'Liste élèves'!C45)</f>
        <v/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</row>
    <row r="46" spans="1:504" s="33" customFormat="1" x14ac:dyDescent="0.25">
      <c r="A46" s="33" t="str">
        <f>'Liste élèves'!A46</f>
        <v/>
      </c>
      <c r="B46" s="33" t="str">
        <f>IF('Liste élèves'!B46="","",'Liste élèves'!B46)</f>
        <v/>
      </c>
      <c r="C46" s="33" t="str">
        <f>IF('Liste élèves'!C46="","",'Liste élèves'!C46)</f>
        <v/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</row>
    <row r="47" spans="1:504" s="33" customFormat="1" x14ac:dyDescent="0.25">
      <c r="A47" s="33" t="str">
        <f>'Liste élèves'!A47</f>
        <v/>
      </c>
      <c r="B47" s="33" t="str">
        <f>IF('Liste élèves'!B47="","",'Liste élèves'!B47)</f>
        <v/>
      </c>
      <c r="C47" s="33" t="str">
        <f>IF('Liste élèves'!C47="","",'Liste élèves'!C47)</f>
        <v/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</row>
    <row r="48" spans="1:504" s="33" customFormat="1" x14ac:dyDescent="0.25">
      <c r="A48" s="33" t="str">
        <f>'Liste élèves'!A48</f>
        <v/>
      </c>
      <c r="B48" s="33" t="str">
        <f>IF('Liste élèves'!B48="","",'Liste élèves'!B48)</f>
        <v/>
      </c>
      <c r="C48" s="33" t="str">
        <f>IF('Liste élèves'!C48="","",'Liste élèves'!C48)</f>
        <v/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</row>
    <row r="49" spans="1:504" s="33" customFormat="1" x14ac:dyDescent="0.25">
      <c r="A49" s="33" t="str">
        <f>'Liste élèves'!A49</f>
        <v/>
      </c>
      <c r="B49" s="33" t="str">
        <f>IF('Liste élèves'!B49="","",'Liste élèves'!B49)</f>
        <v/>
      </c>
      <c r="C49" s="33" t="str">
        <f>IF('Liste élèves'!C49="","",'Liste élèves'!C49)</f>
        <v/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</row>
    <row r="50" spans="1:504" s="33" customFormat="1" x14ac:dyDescent="0.25">
      <c r="A50" s="33" t="str">
        <f>'Liste élèves'!A50</f>
        <v/>
      </c>
      <c r="B50" s="33" t="str">
        <f>IF('Liste élèves'!B50="","",'Liste élèves'!B50)</f>
        <v/>
      </c>
      <c r="C50" s="33" t="str">
        <f>IF('Liste élèves'!C50="","",'Liste élèves'!C50)</f>
        <v/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</row>
    <row r="51" spans="1:504" s="33" customFormat="1" x14ac:dyDescent="0.25">
      <c r="A51" s="33" t="str">
        <f>'Liste élèves'!A51</f>
        <v/>
      </c>
      <c r="B51" s="33" t="str">
        <f>IF('Liste élèves'!B51="","",'Liste élèves'!B51)</f>
        <v/>
      </c>
      <c r="C51" s="33" t="str">
        <f>IF('Liste élèves'!C51="","",'Liste élèves'!C51)</f>
        <v/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</row>
    <row r="52" spans="1:504" s="33" customFormat="1" x14ac:dyDescent="0.25">
      <c r="A52" s="33" t="str">
        <f>'Liste élèves'!A52</f>
        <v/>
      </c>
      <c r="B52" s="33" t="str">
        <f>IF('Liste élèves'!B52="","",'Liste élèves'!B52)</f>
        <v/>
      </c>
      <c r="C52" s="33" t="str">
        <f>IF('Liste élèves'!C52="","",'Liste élèves'!C52)</f>
        <v/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</row>
    <row r="53" spans="1:504" s="33" customFormat="1" x14ac:dyDescent="0.25">
      <c r="A53" s="33" t="str">
        <f>'Liste élèves'!A53</f>
        <v/>
      </c>
      <c r="B53" s="33" t="str">
        <f>IF('Liste élèves'!B53="","",'Liste élèves'!B53)</f>
        <v/>
      </c>
      <c r="C53" s="33" t="str">
        <f>IF('Liste élèves'!C53="","",'Liste élèves'!C53)</f>
        <v/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</row>
    <row r="54" spans="1:504" s="33" customFormat="1" x14ac:dyDescent="0.25">
      <c r="A54" s="33" t="str">
        <f>'Liste élèves'!A54</f>
        <v/>
      </c>
      <c r="B54" s="33" t="str">
        <f>IF('Liste élèves'!B54="","",'Liste élèves'!B54)</f>
        <v/>
      </c>
      <c r="C54" s="33" t="str">
        <f>IF('Liste élèves'!C54="","",'Liste élèves'!C54)</f>
        <v/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</row>
    <row r="55" spans="1:504" s="33" customFormat="1" x14ac:dyDescent="0.25">
      <c r="A55" s="33" t="str">
        <f>'Liste élèves'!A55</f>
        <v/>
      </c>
      <c r="B55" s="33" t="str">
        <f>IF('Liste élèves'!B55="","",'Liste élèves'!B55)</f>
        <v/>
      </c>
      <c r="C55" s="33" t="str">
        <f>IF('Liste élèves'!C55="","",'Liste élèves'!C55)</f>
        <v/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</row>
    <row r="56" spans="1:504" s="33" customFormat="1" x14ac:dyDescent="0.25">
      <c r="A56" s="33" t="str">
        <f>'Liste élèves'!A56</f>
        <v/>
      </c>
      <c r="B56" s="33" t="str">
        <f>IF('Liste élèves'!B56="","",'Liste élèves'!B56)</f>
        <v/>
      </c>
      <c r="C56" s="33" t="str">
        <f>IF('Liste élèves'!C56="","",'Liste élèves'!C56)</f>
        <v/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</row>
    <row r="57" spans="1:504" s="33" customFormat="1" x14ac:dyDescent="0.25">
      <c r="A57" s="33" t="str">
        <f>'Liste élèves'!A57</f>
        <v/>
      </c>
      <c r="B57" s="33" t="str">
        <f>IF('Liste élèves'!B57="","",'Liste élèves'!B57)</f>
        <v/>
      </c>
      <c r="C57" s="33" t="str">
        <f>IF('Liste élèves'!C57="","",'Liste élèves'!C57)</f>
        <v/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</row>
    <row r="58" spans="1:504" s="33" customFormat="1" x14ac:dyDescent="0.25">
      <c r="A58" s="33" t="str">
        <f>'Liste élèves'!A58</f>
        <v/>
      </c>
      <c r="B58" s="33" t="str">
        <f>IF('Liste élèves'!B58="","",'Liste élèves'!B58)</f>
        <v/>
      </c>
      <c r="C58" s="33" t="str">
        <f>IF('Liste élèves'!C58="","",'Liste élèves'!C58)</f>
        <v/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</row>
    <row r="59" spans="1:504" s="33" customFormat="1" x14ac:dyDescent="0.25">
      <c r="A59" s="33" t="str">
        <f>'Liste élèves'!A59</f>
        <v/>
      </c>
      <c r="B59" s="33" t="str">
        <f>IF('Liste élèves'!B59="","",'Liste élèves'!B59)</f>
        <v/>
      </c>
      <c r="C59" s="33" t="str">
        <f>IF('Liste élèves'!C59="","",'Liste élèves'!C59)</f>
        <v/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</row>
    <row r="60" spans="1:504" s="33" customFormat="1" x14ac:dyDescent="0.25">
      <c r="A60" s="33" t="str">
        <f>'Liste élèves'!A60</f>
        <v/>
      </c>
      <c r="B60" s="33" t="str">
        <f>IF('Liste élèves'!B60="","",'Liste élèves'!B60)</f>
        <v/>
      </c>
      <c r="C60" s="33" t="str">
        <f>IF('Liste élèves'!C60="","",'Liste élèves'!C60)</f>
        <v/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</row>
    <row r="61" spans="1:504" s="33" customFormat="1" x14ac:dyDescent="0.25">
      <c r="A61" s="33" t="str">
        <f>'Liste élèves'!A61</f>
        <v/>
      </c>
      <c r="B61" s="33" t="str">
        <f>IF('Liste élèves'!B61="","",'Liste élèves'!B61)</f>
        <v/>
      </c>
      <c r="C61" s="33" t="str">
        <f>IF('Liste élèves'!C61="","",'Liste élèves'!C61)</f>
        <v/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</row>
    <row r="62" spans="1:504" s="33" customFormat="1" x14ac:dyDescent="0.25">
      <c r="A62" s="33" t="str">
        <f>'Liste élèves'!A62</f>
        <v/>
      </c>
      <c r="B62" s="33" t="str">
        <f>IF('Liste élèves'!B62="","",'Liste élèves'!B62)</f>
        <v/>
      </c>
      <c r="C62" s="33" t="str">
        <f>IF('Liste élèves'!C62="","",'Liste élèves'!C62)</f>
        <v/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</row>
    <row r="63" spans="1:504" s="33" customFormat="1" x14ac:dyDescent="0.25">
      <c r="A63" s="33" t="str">
        <f>'Liste élèves'!A63</f>
        <v/>
      </c>
      <c r="B63" s="33" t="str">
        <f>IF('Liste élèves'!B63="","",'Liste élèves'!B63)</f>
        <v/>
      </c>
      <c r="C63" s="33" t="str">
        <f>IF('Liste élèves'!C63="","",'Liste élèves'!C63)</f>
        <v/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</row>
    <row r="64" spans="1:504" s="33" customFormat="1" x14ac:dyDescent="0.25">
      <c r="A64" s="33" t="str">
        <f>'Liste élèves'!A64</f>
        <v/>
      </c>
      <c r="B64" s="33" t="str">
        <f>IF('Liste élèves'!B64="","",'Liste élèves'!B64)</f>
        <v/>
      </c>
      <c r="C64" s="33" t="str">
        <f>IF('Liste élèves'!C64="","",'Liste élèves'!C64)</f>
        <v/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</row>
    <row r="65" spans="1:504" s="33" customFormat="1" x14ac:dyDescent="0.25">
      <c r="A65" s="33" t="str">
        <f>'Liste élèves'!A65</f>
        <v/>
      </c>
      <c r="B65" s="33" t="str">
        <f>IF('Liste élèves'!B65="","",'Liste élèves'!B65)</f>
        <v/>
      </c>
      <c r="C65" s="33" t="str">
        <f>IF('Liste élèves'!C65="","",'Liste élèves'!C65)</f>
        <v/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</row>
    <row r="66" spans="1:504" s="33" customFormat="1" x14ac:dyDescent="0.25">
      <c r="A66" s="33" t="str">
        <f>'Liste élèves'!A66</f>
        <v/>
      </c>
      <c r="B66" s="33" t="str">
        <f>IF('Liste élèves'!B66="","",'Liste élèves'!B66)</f>
        <v/>
      </c>
      <c r="C66" s="33" t="str">
        <f>IF('Liste élèves'!C66="","",'Liste élèves'!C66)</f>
        <v/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</row>
    <row r="67" spans="1:504" s="33" customFormat="1" x14ac:dyDescent="0.25">
      <c r="A67" s="33" t="str">
        <f>'Liste élèves'!A67</f>
        <v/>
      </c>
      <c r="B67" s="33" t="str">
        <f>IF('Liste élèves'!B67="","",'Liste élèves'!B67)</f>
        <v/>
      </c>
      <c r="C67" s="33" t="str">
        <f>IF('Liste élèves'!C67="","",'Liste élèves'!C67)</f>
        <v/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</row>
    <row r="68" spans="1:504" s="33" customFormat="1" x14ac:dyDescent="0.25">
      <c r="A68" s="33" t="str">
        <f>'Liste élèves'!A68</f>
        <v/>
      </c>
      <c r="B68" s="33" t="str">
        <f>IF('Liste élèves'!B68="","",'Liste élèves'!B68)</f>
        <v/>
      </c>
      <c r="C68" s="33" t="str">
        <f>IF('Liste élèves'!C68="","",'Liste élèves'!C68)</f>
        <v/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</row>
    <row r="69" spans="1:504" s="33" customFormat="1" x14ac:dyDescent="0.25">
      <c r="A69" s="33" t="str">
        <f>'Liste élèves'!A69</f>
        <v/>
      </c>
      <c r="B69" s="33" t="str">
        <f>IF('Liste élèves'!B69="","",'Liste élèves'!B69)</f>
        <v/>
      </c>
      <c r="C69" s="33" t="str">
        <f>IF('Liste élèves'!C69="","",'Liste élèves'!C69)</f>
        <v/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</row>
    <row r="70" spans="1:504" s="33" customFormat="1" x14ac:dyDescent="0.25">
      <c r="A70" s="33" t="str">
        <f>'Liste élèves'!A70</f>
        <v/>
      </c>
      <c r="B70" s="33" t="str">
        <f>IF('Liste élèves'!B70="","",'Liste élèves'!B70)</f>
        <v/>
      </c>
      <c r="C70" s="33" t="str">
        <f>IF('Liste élèves'!C70="","",'Liste élèves'!C70)</f>
        <v/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</row>
    <row r="71" spans="1:504" s="33" customFormat="1" x14ac:dyDescent="0.25">
      <c r="A71" s="33" t="str">
        <f>'Liste élèves'!A71</f>
        <v/>
      </c>
      <c r="B71" s="33" t="str">
        <f>IF('Liste élèves'!B71="","",'Liste élèves'!B71)</f>
        <v/>
      </c>
      <c r="C71" s="33" t="str">
        <f>IF('Liste élèves'!C71="","",'Liste élèves'!C71)</f>
        <v/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</row>
    <row r="72" spans="1:504" s="33" customFormat="1" x14ac:dyDescent="0.25">
      <c r="A72" s="33" t="str">
        <f>'Liste élèves'!A72</f>
        <v/>
      </c>
      <c r="B72" s="33" t="str">
        <f>IF('Liste élèves'!B72="","",'Liste élèves'!B72)</f>
        <v/>
      </c>
      <c r="C72" s="33" t="str">
        <f>IF('Liste élèves'!C72="","",'Liste élèves'!C72)</f>
        <v/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</row>
    <row r="73" spans="1:504" s="33" customFormat="1" x14ac:dyDescent="0.25">
      <c r="A73" s="33" t="str">
        <f>'Liste élèves'!A73</f>
        <v/>
      </c>
      <c r="B73" s="33" t="str">
        <f>IF('Liste élèves'!B73="","",'Liste élèves'!B73)</f>
        <v/>
      </c>
      <c r="C73" s="33" t="str">
        <f>IF('Liste élèves'!C73="","",'Liste élèves'!C73)</f>
        <v/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</row>
    <row r="74" spans="1:504" s="33" customFormat="1" x14ac:dyDescent="0.25">
      <c r="A74" s="33" t="str">
        <f>'Liste élèves'!A74</f>
        <v/>
      </c>
      <c r="B74" s="33" t="str">
        <f>IF('Liste élèves'!B74="","",'Liste élèves'!B74)</f>
        <v/>
      </c>
      <c r="C74" s="33" t="str">
        <f>IF('Liste élèves'!C74="","",'Liste élèves'!C74)</f>
        <v/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</row>
    <row r="75" spans="1:504" s="33" customFormat="1" x14ac:dyDescent="0.25">
      <c r="A75" s="33" t="str">
        <f>'Liste élèves'!A75</f>
        <v/>
      </c>
      <c r="B75" s="33" t="str">
        <f>IF('Liste élèves'!B75="","",'Liste élèves'!B75)</f>
        <v/>
      </c>
      <c r="C75" s="33" t="str">
        <f>IF('Liste élèves'!C75="","",'Liste élèves'!C75)</f>
        <v/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</row>
    <row r="76" spans="1:504" s="33" customFormat="1" x14ac:dyDescent="0.25">
      <c r="A76" s="33" t="str">
        <f>'Liste élèves'!A76</f>
        <v/>
      </c>
      <c r="B76" s="33" t="str">
        <f>IF('Liste élèves'!B76="","",'Liste élèves'!B76)</f>
        <v/>
      </c>
      <c r="C76" s="33" t="str">
        <f>IF('Liste élèves'!C76="","",'Liste élèves'!C76)</f>
        <v/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</row>
    <row r="77" spans="1:504" s="33" customFormat="1" x14ac:dyDescent="0.25">
      <c r="A77" s="33" t="str">
        <f>'Liste élèves'!A77</f>
        <v/>
      </c>
      <c r="B77" s="33" t="str">
        <f>IF('Liste élèves'!B77="","",'Liste élèves'!B77)</f>
        <v/>
      </c>
      <c r="C77" s="33" t="str">
        <f>IF('Liste élèves'!C77="","",'Liste élèves'!C77)</f>
        <v/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</row>
    <row r="78" spans="1:504" s="33" customFormat="1" x14ac:dyDescent="0.25">
      <c r="A78" s="33" t="str">
        <f>'Liste élèves'!A78</f>
        <v/>
      </c>
      <c r="B78" s="33" t="str">
        <f>IF('Liste élèves'!B78="","",'Liste élèves'!B78)</f>
        <v/>
      </c>
      <c r="C78" s="33" t="str">
        <f>IF('Liste élèves'!C78="","",'Liste élèves'!C78)</f>
        <v/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</row>
    <row r="79" spans="1:504" s="33" customFormat="1" x14ac:dyDescent="0.25">
      <c r="A79" s="33" t="str">
        <f>'Liste élèves'!A79</f>
        <v/>
      </c>
      <c r="B79" s="33" t="str">
        <f>IF('Liste élèves'!B79="","",'Liste élèves'!B79)</f>
        <v/>
      </c>
      <c r="C79" s="33" t="str">
        <f>IF('Liste élèves'!C79="","",'Liste élèves'!C79)</f>
        <v/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</row>
    <row r="80" spans="1:504" s="33" customFormat="1" x14ac:dyDescent="0.25">
      <c r="A80" s="33" t="str">
        <f>'Liste élèves'!A80</f>
        <v/>
      </c>
      <c r="B80" s="33" t="str">
        <f>IF('Liste élèves'!B80="","",'Liste élèves'!B80)</f>
        <v/>
      </c>
      <c r="C80" s="33" t="str">
        <f>IF('Liste élèves'!C80="","",'Liste élèves'!C80)</f>
        <v/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</row>
    <row r="81" spans="1:504" s="33" customFormat="1" x14ac:dyDescent="0.25">
      <c r="A81" s="33" t="str">
        <f>'Liste élèves'!A81</f>
        <v/>
      </c>
      <c r="B81" s="33" t="str">
        <f>IF('Liste élèves'!B81="","",'Liste élèves'!B81)</f>
        <v/>
      </c>
      <c r="C81" s="33" t="str">
        <f>IF('Liste élèves'!C81="","",'Liste élèves'!C81)</f>
        <v/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</row>
    <row r="82" spans="1:504" s="33" customFormat="1" x14ac:dyDescent="0.25">
      <c r="A82" s="33" t="str">
        <f>'Liste élèves'!A82</f>
        <v/>
      </c>
      <c r="B82" s="33" t="str">
        <f>IF('Liste élèves'!B82="","",'Liste élèves'!B82)</f>
        <v/>
      </c>
      <c r="C82" s="33" t="str">
        <f>IF('Liste élèves'!C82="","",'Liste élèves'!C82)</f>
        <v/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</row>
    <row r="83" spans="1:504" s="33" customFormat="1" x14ac:dyDescent="0.25">
      <c r="A83" s="33" t="str">
        <f>'Liste élèves'!A83</f>
        <v/>
      </c>
      <c r="B83" s="33" t="str">
        <f>IF('Liste élèves'!B83="","",'Liste élèves'!B83)</f>
        <v/>
      </c>
      <c r="C83" s="33" t="str">
        <f>IF('Liste élèves'!C83="","",'Liste élèves'!C83)</f>
        <v/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</row>
    <row r="84" spans="1:504" s="33" customFormat="1" x14ac:dyDescent="0.25">
      <c r="A84" s="33" t="str">
        <f>'Liste élèves'!A84</f>
        <v/>
      </c>
      <c r="B84" s="33" t="str">
        <f>IF('Liste élèves'!B84="","",'Liste élèves'!B84)</f>
        <v/>
      </c>
      <c r="C84" s="33" t="str">
        <f>IF('Liste élèves'!C84="","",'Liste élèves'!C84)</f>
        <v/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</row>
    <row r="85" spans="1:504" s="33" customFormat="1" x14ac:dyDescent="0.25">
      <c r="A85" s="33" t="str">
        <f>'Liste élèves'!A85</f>
        <v/>
      </c>
      <c r="B85" s="33" t="str">
        <f>IF('Liste élèves'!B85="","",'Liste élèves'!B85)</f>
        <v/>
      </c>
      <c r="C85" s="33" t="str">
        <f>IF('Liste élèves'!C85="","",'Liste élèves'!C85)</f>
        <v/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</row>
    <row r="86" spans="1:504" s="33" customFormat="1" x14ac:dyDescent="0.25">
      <c r="A86" s="33" t="str">
        <f>'Liste élèves'!A86</f>
        <v/>
      </c>
      <c r="B86" s="33" t="str">
        <f>IF('Liste élèves'!B86="","",'Liste élèves'!B86)</f>
        <v/>
      </c>
      <c r="C86" s="33" t="str">
        <f>IF('Liste élèves'!C86="","",'Liste élèves'!C86)</f>
        <v/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</row>
    <row r="87" spans="1:504" s="33" customFormat="1" x14ac:dyDescent="0.25">
      <c r="A87" s="33" t="str">
        <f>'Liste élèves'!A87</f>
        <v/>
      </c>
      <c r="B87" s="33" t="str">
        <f>IF('Liste élèves'!B87="","",'Liste élèves'!B87)</f>
        <v/>
      </c>
      <c r="C87" s="33" t="str">
        <f>IF('Liste élèves'!C87="","",'Liste élèves'!C87)</f>
        <v/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</row>
    <row r="88" spans="1:504" s="33" customFormat="1" x14ac:dyDescent="0.25">
      <c r="A88" s="33" t="str">
        <f>'Liste élèves'!A88</f>
        <v/>
      </c>
      <c r="B88" s="33" t="str">
        <f>IF('Liste élèves'!B88="","",'Liste élèves'!B88)</f>
        <v/>
      </c>
      <c r="C88" s="33" t="str">
        <f>IF('Liste élèves'!C88="","",'Liste élèves'!C88)</f>
        <v/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</row>
    <row r="89" spans="1:504" s="33" customFormat="1" x14ac:dyDescent="0.25">
      <c r="A89" s="33" t="str">
        <f>'Liste élèves'!A89</f>
        <v/>
      </c>
      <c r="B89" s="33" t="str">
        <f>IF('Liste élèves'!B89="","",'Liste élèves'!B89)</f>
        <v/>
      </c>
      <c r="C89" s="33" t="str">
        <f>IF('Liste élèves'!C89="","",'Liste élèves'!C89)</f>
        <v/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</row>
    <row r="90" spans="1:504" s="33" customFormat="1" x14ac:dyDescent="0.25">
      <c r="A90" s="33" t="str">
        <f>'Liste élèves'!A90</f>
        <v/>
      </c>
      <c r="B90" s="33" t="str">
        <f>IF('Liste élèves'!B90="","",'Liste élèves'!B90)</f>
        <v/>
      </c>
      <c r="C90" s="33" t="str">
        <f>IF('Liste élèves'!C90="","",'Liste élèves'!C90)</f>
        <v/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</row>
    <row r="91" spans="1:504" s="33" customFormat="1" x14ac:dyDescent="0.25">
      <c r="A91" s="33" t="str">
        <f>'Liste élèves'!A91</f>
        <v/>
      </c>
      <c r="B91" s="33" t="str">
        <f>IF('Liste élèves'!B91="","",'Liste élèves'!B91)</f>
        <v/>
      </c>
      <c r="C91" s="33" t="str">
        <f>IF('Liste élèves'!C91="","",'Liste élèves'!C91)</f>
        <v/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</row>
    <row r="92" spans="1:504" s="33" customFormat="1" x14ac:dyDescent="0.25">
      <c r="A92" s="33" t="str">
        <f>'Liste élèves'!A92</f>
        <v/>
      </c>
      <c r="B92" s="33" t="str">
        <f>IF('Liste élèves'!B92="","",'Liste élèves'!B92)</f>
        <v/>
      </c>
      <c r="C92" s="33" t="str">
        <f>IF('Liste élèves'!C92="","",'Liste élèves'!C92)</f>
        <v/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</row>
    <row r="93" spans="1:504" s="33" customFormat="1" x14ac:dyDescent="0.25">
      <c r="A93" s="33" t="str">
        <f>'Liste élèves'!A93</f>
        <v/>
      </c>
      <c r="B93" s="33" t="str">
        <f>IF('Liste élèves'!B93="","",'Liste élèves'!B93)</f>
        <v/>
      </c>
      <c r="C93" s="33" t="str">
        <f>IF('Liste élèves'!C93="","",'Liste élèves'!C93)</f>
        <v/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</row>
    <row r="94" spans="1:504" s="33" customFormat="1" x14ac:dyDescent="0.25">
      <c r="A94" s="33" t="str">
        <f>'Liste élèves'!A94</f>
        <v/>
      </c>
      <c r="B94" s="33" t="str">
        <f>IF('Liste élèves'!B94="","",'Liste élèves'!B94)</f>
        <v/>
      </c>
      <c r="C94" s="33" t="str">
        <f>IF('Liste élèves'!C94="","",'Liste élèves'!C94)</f>
        <v/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</row>
    <row r="95" spans="1:504" s="33" customFormat="1" x14ac:dyDescent="0.25">
      <c r="A95" s="33" t="str">
        <f>'Liste élèves'!A95</f>
        <v/>
      </c>
      <c r="B95" s="33" t="str">
        <f>IF('Liste élèves'!B95="","",'Liste élèves'!B95)</f>
        <v/>
      </c>
      <c r="C95" s="33" t="str">
        <f>IF('Liste élèves'!C95="","",'Liste élèves'!C95)</f>
        <v/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</row>
    <row r="96" spans="1:504" s="33" customFormat="1" x14ac:dyDescent="0.25">
      <c r="A96" s="33" t="str">
        <f>'Liste élèves'!A96</f>
        <v/>
      </c>
      <c r="B96" s="33" t="str">
        <f>IF('Liste élèves'!B96="","",'Liste élèves'!B96)</f>
        <v/>
      </c>
      <c r="C96" s="33" t="str">
        <f>IF('Liste élèves'!C96="","",'Liste élèves'!C96)</f>
        <v/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</row>
    <row r="97" spans="1:504" s="33" customFormat="1" x14ac:dyDescent="0.25">
      <c r="A97" s="33" t="str">
        <f>'Liste élèves'!A97</f>
        <v/>
      </c>
      <c r="B97" s="33" t="str">
        <f>IF('Liste élèves'!B97="","",'Liste élèves'!B97)</f>
        <v/>
      </c>
      <c r="C97" s="33" t="str">
        <f>IF('Liste élèves'!C97="","",'Liste élèves'!C97)</f>
        <v/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</row>
    <row r="98" spans="1:504" s="33" customFormat="1" x14ac:dyDescent="0.25">
      <c r="A98" s="33" t="str">
        <f>'Liste élèves'!A98</f>
        <v/>
      </c>
      <c r="B98" s="33" t="str">
        <f>IF('Liste élèves'!B98="","",'Liste élèves'!B98)</f>
        <v/>
      </c>
      <c r="C98" s="33" t="str">
        <f>IF('Liste élèves'!C98="","",'Liste élèves'!C98)</f>
        <v/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</row>
    <row r="99" spans="1:504" s="33" customFormat="1" x14ac:dyDescent="0.25">
      <c r="A99" s="33" t="str">
        <f>'Liste élèves'!A99</f>
        <v/>
      </c>
      <c r="B99" s="33" t="str">
        <f>IF('Liste élèves'!B99="","",'Liste élèves'!B99)</f>
        <v/>
      </c>
      <c r="C99" s="33" t="str">
        <f>IF('Liste élèves'!C99="","",'Liste élèves'!C99)</f>
        <v/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</row>
    <row r="100" spans="1:504" s="33" customFormat="1" x14ac:dyDescent="0.25">
      <c r="A100" s="33" t="str">
        <f>'Liste élèves'!A100</f>
        <v/>
      </c>
      <c r="B100" s="33" t="str">
        <f>IF('Liste élèves'!B100="","",'Liste élèves'!B100)</f>
        <v/>
      </c>
      <c r="C100" s="33" t="str">
        <f>IF('Liste élèves'!C100="","",'Liste élèves'!C100)</f>
        <v/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</row>
    <row r="101" spans="1:504" s="33" customFormat="1" x14ac:dyDescent="0.25">
      <c r="A101" s="33" t="str">
        <f>'Liste élèves'!A101</f>
        <v/>
      </c>
      <c r="B101" s="33" t="str">
        <f>IF('Liste élèves'!B101="","",'Liste élèves'!B101)</f>
        <v/>
      </c>
      <c r="C101" s="33" t="str">
        <f>IF('Liste élèves'!C101="","",'Liste élèves'!C101)</f>
        <v/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</row>
    <row r="102" spans="1:504" s="33" customFormat="1" x14ac:dyDescent="0.25">
      <c r="A102" s="33" t="str">
        <f>'Liste élèves'!A102</f>
        <v/>
      </c>
      <c r="B102" s="33" t="str">
        <f>IF('Liste élèves'!B102="","",'Liste élèves'!B102)</f>
        <v/>
      </c>
      <c r="C102" s="33" t="str">
        <f>IF('Liste élèves'!C102="","",'Liste élèves'!C102)</f>
        <v/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</row>
    <row r="103" spans="1:504" s="33" customFormat="1" x14ac:dyDescent="0.25">
      <c r="A103" s="33" t="str">
        <f>'Liste élèves'!A103</f>
        <v/>
      </c>
      <c r="B103" s="33" t="str">
        <f>IF('Liste élèves'!B103="","",'Liste élèves'!B103)</f>
        <v/>
      </c>
      <c r="C103" s="33" t="str">
        <f>IF('Liste élèves'!C103="","",'Liste élèves'!C103)</f>
        <v/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</row>
    <row r="104" spans="1:504" s="33" customFormat="1" x14ac:dyDescent="0.25">
      <c r="A104" s="33" t="str">
        <f>'Liste élèves'!A104</f>
        <v/>
      </c>
      <c r="B104" s="33" t="str">
        <f>IF('Liste élèves'!B104="","",'Liste élèves'!B104)</f>
        <v/>
      </c>
      <c r="C104" s="33" t="str">
        <f>IF('Liste élèves'!C104="","",'Liste élèves'!C104)</f>
        <v/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</row>
    <row r="105" spans="1:504" s="33" customFormat="1" x14ac:dyDescent="0.25">
      <c r="A105" s="33" t="str">
        <f>'Liste élèves'!A105</f>
        <v/>
      </c>
      <c r="B105" s="33" t="str">
        <f>IF('Liste élèves'!B105="","",'Liste élèves'!B105)</f>
        <v/>
      </c>
      <c r="C105" s="33" t="str">
        <f>IF('Liste élèves'!C105="","",'Liste élèves'!C105)</f>
        <v/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</row>
    <row r="106" spans="1:504" s="33" customFormat="1" x14ac:dyDescent="0.25">
      <c r="A106" s="33" t="str">
        <f>'Liste élèves'!A106</f>
        <v/>
      </c>
      <c r="B106" s="33" t="str">
        <f>IF('Liste élèves'!B106="","",'Liste élèves'!B106)</f>
        <v/>
      </c>
      <c r="C106" s="33" t="str">
        <f>IF('Liste élèves'!C106="","",'Liste élèves'!C106)</f>
        <v/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</row>
    <row r="107" spans="1:504" s="33" customFormat="1" x14ac:dyDescent="0.25">
      <c r="A107" s="33" t="str">
        <f>'Liste élèves'!A107</f>
        <v/>
      </c>
      <c r="B107" s="33" t="str">
        <f>IF('Liste élèves'!B107="","",'Liste élèves'!B107)</f>
        <v/>
      </c>
      <c r="C107" s="33" t="str">
        <f>IF('Liste élèves'!C107="","",'Liste élèves'!C107)</f>
        <v/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</row>
    <row r="108" spans="1:504" s="33" customFormat="1" x14ac:dyDescent="0.25">
      <c r="A108" s="33" t="str">
        <f>'Liste élèves'!A108</f>
        <v/>
      </c>
      <c r="B108" s="33" t="str">
        <f>IF('Liste élèves'!B108="","",'Liste élèves'!B108)</f>
        <v/>
      </c>
      <c r="C108" s="33" t="str">
        <f>IF('Liste élèves'!C108="","",'Liste élèves'!C108)</f>
        <v/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</row>
    <row r="109" spans="1:504" s="33" customFormat="1" x14ac:dyDescent="0.25">
      <c r="A109" s="33" t="str">
        <f>'Liste élèves'!A109</f>
        <v/>
      </c>
      <c r="B109" s="33" t="str">
        <f>IF('Liste élèves'!B109="","",'Liste élèves'!B109)</f>
        <v/>
      </c>
      <c r="C109" s="33" t="str">
        <f>IF('Liste élèves'!C109="","",'Liste élèves'!C109)</f>
        <v/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</row>
    <row r="110" spans="1:504" s="33" customFormat="1" x14ac:dyDescent="0.25">
      <c r="A110" s="33" t="str">
        <f>'Liste élèves'!A110</f>
        <v/>
      </c>
      <c r="B110" s="33" t="str">
        <f>IF('Liste élèves'!B110="","",'Liste élèves'!B110)</f>
        <v/>
      </c>
      <c r="C110" s="33" t="str">
        <f>IF('Liste élèves'!C110="","",'Liste élèves'!C110)</f>
        <v/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</row>
    <row r="111" spans="1:504" s="33" customFormat="1" x14ac:dyDescent="0.25">
      <c r="A111" s="33" t="str">
        <f>'Liste élèves'!A111</f>
        <v/>
      </c>
      <c r="B111" s="33" t="str">
        <f>IF('Liste élèves'!B111="","",'Liste élèves'!B111)</f>
        <v/>
      </c>
      <c r="C111" s="33" t="str">
        <f>IF('Liste élèves'!C111="","",'Liste élèves'!C111)</f>
        <v/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</row>
    <row r="112" spans="1:504" s="33" customFormat="1" x14ac:dyDescent="0.25">
      <c r="A112" s="33" t="str">
        <f>'Liste élèves'!A112</f>
        <v/>
      </c>
      <c r="B112" s="33" t="str">
        <f>IF('Liste élèves'!B112="","",'Liste élèves'!B112)</f>
        <v/>
      </c>
      <c r="C112" s="33" t="str">
        <f>IF('Liste élèves'!C112="","",'Liste élèves'!C112)</f>
        <v/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</row>
    <row r="113" spans="1:504" s="33" customFormat="1" x14ac:dyDescent="0.25">
      <c r="A113" s="33" t="str">
        <f>'Liste élèves'!A113</f>
        <v/>
      </c>
      <c r="B113" s="33" t="str">
        <f>IF('Liste élèves'!B113="","",'Liste élèves'!B113)</f>
        <v/>
      </c>
      <c r="C113" s="33" t="str">
        <f>IF('Liste élèves'!C113="","",'Liste élèves'!C113)</f>
        <v/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</row>
    <row r="114" spans="1:504" s="33" customFormat="1" x14ac:dyDescent="0.25">
      <c r="A114" s="33" t="str">
        <f>'Liste élèves'!A114</f>
        <v/>
      </c>
      <c r="B114" s="33" t="str">
        <f>IF('Liste élèves'!B114="","",'Liste élèves'!B114)</f>
        <v/>
      </c>
      <c r="C114" s="33" t="str">
        <f>IF('Liste élèves'!C114="","",'Liste élèves'!C114)</f>
        <v/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</row>
    <row r="115" spans="1:504" s="33" customFormat="1" x14ac:dyDescent="0.25">
      <c r="A115" s="33" t="str">
        <f>'Liste élèves'!A115</f>
        <v/>
      </c>
      <c r="B115" s="33" t="str">
        <f>IF('Liste élèves'!B115="","",'Liste élèves'!B115)</f>
        <v/>
      </c>
      <c r="C115" s="33" t="str">
        <f>IF('Liste élèves'!C115="","",'Liste élèves'!C115)</f>
        <v/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  <c r="OB115" s="47"/>
      <c r="OC115" s="47"/>
      <c r="OD115" s="47"/>
      <c r="OE115" s="47"/>
      <c r="OF115" s="47"/>
      <c r="OG115" s="47"/>
      <c r="OH115" s="47"/>
      <c r="OI115" s="47"/>
      <c r="OJ115" s="47"/>
      <c r="OK115" s="47"/>
      <c r="OL115" s="47"/>
      <c r="OM115" s="47"/>
      <c r="ON115" s="47"/>
      <c r="OO115" s="47"/>
      <c r="OP115" s="47"/>
      <c r="OQ115" s="47"/>
      <c r="OR115" s="47"/>
      <c r="OS115" s="47"/>
      <c r="OT115" s="47"/>
      <c r="OU115" s="47"/>
      <c r="OV115" s="47"/>
      <c r="OW115" s="47"/>
      <c r="OX115" s="47"/>
      <c r="OY115" s="47"/>
      <c r="OZ115" s="47"/>
      <c r="PA115" s="47"/>
      <c r="PB115" s="47"/>
      <c r="PC115" s="47"/>
      <c r="PD115" s="47"/>
      <c r="PE115" s="47"/>
      <c r="PF115" s="47"/>
      <c r="PG115" s="47"/>
      <c r="PH115" s="47"/>
      <c r="PI115" s="47"/>
      <c r="PJ115" s="47"/>
      <c r="PK115" s="47"/>
      <c r="PL115" s="47"/>
      <c r="PM115" s="47"/>
      <c r="PN115" s="47"/>
      <c r="PO115" s="47"/>
      <c r="PP115" s="47"/>
      <c r="PQ115" s="47"/>
      <c r="PR115" s="47"/>
      <c r="PS115" s="47"/>
      <c r="PT115" s="47"/>
      <c r="PU115" s="47"/>
      <c r="PV115" s="47"/>
      <c r="PW115" s="47"/>
      <c r="PX115" s="47"/>
      <c r="PY115" s="47"/>
      <c r="PZ115" s="47"/>
      <c r="QA115" s="47"/>
      <c r="QB115" s="47"/>
      <c r="QC115" s="47"/>
      <c r="QD115" s="47"/>
      <c r="QE115" s="47"/>
      <c r="QF115" s="47"/>
      <c r="QG115" s="47"/>
      <c r="QH115" s="47"/>
      <c r="QI115" s="47"/>
      <c r="QJ115" s="47"/>
      <c r="QK115" s="47"/>
      <c r="QL115" s="47"/>
      <c r="QM115" s="47"/>
      <c r="QN115" s="47"/>
      <c r="QO115" s="47"/>
      <c r="QP115" s="47"/>
      <c r="QQ115" s="47"/>
      <c r="QR115" s="47"/>
      <c r="QS115" s="47"/>
      <c r="QT115" s="47"/>
      <c r="QU115" s="47"/>
      <c r="QV115" s="47"/>
      <c r="QW115" s="47"/>
      <c r="QX115" s="47"/>
      <c r="QY115" s="47"/>
      <c r="QZ115" s="47"/>
      <c r="RA115" s="47"/>
      <c r="RB115" s="47"/>
      <c r="RC115" s="47"/>
      <c r="RD115" s="47"/>
      <c r="RE115" s="47"/>
      <c r="RF115" s="47"/>
      <c r="RG115" s="47"/>
      <c r="RH115" s="47"/>
      <c r="RI115" s="47"/>
      <c r="RJ115" s="47"/>
      <c r="RK115" s="47"/>
      <c r="RL115" s="47"/>
      <c r="RM115" s="47"/>
      <c r="RN115" s="47"/>
      <c r="RO115" s="47"/>
      <c r="RP115" s="47"/>
      <c r="RQ115" s="47"/>
      <c r="RR115" s="47"/>
      <c r="RS115" s="47"/>
      <c r="RT115" s="47"/>
      <c r="RU115" s="47"/>
      <c r="RV115" s="47"/>
      <c r="RW115" s="47"/>
      <c r="RX115" s="47"/>
      <c r="RY115" s="47"/>
      <c r="RZ115" s="47"/>
      <c r="SA115" s="47"/>
      <c r="SB115" s="47"/>
      <c r="SC115" s="47"/>
      <c r="SD115" s="47"/>
      <c r="SE115" s="47"/>
      <c r="SF115" s="47"/>
      <c r="SG115" s="47"/>
      <c r="SH115" s="47"/>
      <c r="SI115" s="47"/>
      <c r="SJ115" s="47"/>
    </row>
    <row r="116" spans="1:504" s="33" customFormat="1" x14ac:dyDescent="0.25">
      <c r="A116" s="33" t="str">
        <f>'Liste élèves'!A116</f>
        <v/>
      </c>
      <c r="B116" s="33" t="str">
        <f>IF('Liste élèves'!B116="","",'Liste élèves'!B116)</f>
        <v/>
      </c>
      <c r="C116" s="33" t="str">
        <f>IF('Liste élèves'!C116="","",'Liste élèves'!C116)</f>
        <v/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  <c r="NW116" s="47"/>
      <c r="NX116" s="47"/>
      <c r="NY116" s="47"/>
      <c r="NZ116" s="47"/>
      <c r="OA116" s="47"/>
      <c r="OB116" s="47"/>
      <c r="OC116" s="47"/>
      <c r="OD116" s="47"/>
      <c r="OE116" s="47"/>
      <c r="OF116" s="47"/>
      <c r="OG116" s="47"/>
      <c r="OH116" s="47"/>
      <c r="OI116" s="47"/>
      <c r="OJ116" s="47"/>
      <c r="OK116" s="47"/>
      <c r="OL116" s="47"/>
      <c r="OM116" s="47"/>
      <c r="ON116" s="47"/>
      <c r="OO116" s="47"/>
      <c r="OP116" s="47"/>
      <c r="OQ116" s="47"/>
      <c r="OR116" s="47"/>
      <c r="OS116" s="47"/>
      <c r="OT116" s="47"/>
      <c r="OU116" s="47"/>
      <c r="OV116" s="47"/>
      <c r="OW116" s="47"/>
      <c r="OX116" s="47"/>
      <c r="OY116" s="47"/>
      <c r="OZ116" s="47"/>
      <c r="PA116" s="47"/>
      <c r="PB116" s="47"/>
      <c r="PC116" s="47"/>
      <c r="PD116" s="47"/>
      <c r="PE116" s="47"/>
      <c r="PF116" s="47"/>
      <c r="PG116" s="47"/>
      <c r="PH116" s="47"/>
      <c r="PI116" s="47"/>
      <c r="PJ116" s="47"/>
      <c r="PK116" s="47"/>
      <c r="PL116" s="47"/>
      <c r="PM116" s="47"/>
      <c r="PN116" s="47"/>
      <c r="PO116" s="47"/>
      <c r="PP116" s="47"/>
      <c r="PQ116" s="47"/>
      <c r="PR116" s="47"/>
      <c r="PS116" s="47"/>
      <c r="PT116" s="47"/>
      <c r="PU116" s="47"/>
      <c r="PV116" s="47"/>
      <c r="PW116" s="47"/>
      <c r="PX116" s="47"/>
      <c r="PY116" s="47"/>
      <c r="PZ116" s="47"/>
      <c r="QA116" s="47"/>
      <c r="QB116" s="47"/>
      <c r="QC116" s="47"/>
      <c r="QD116" s="47"/>
      <c r="QE116" s="47"/>
      <c r="QF116" s="47"/>
      <c r="QG116" s="47"/>
      <c r="QH116" s="47"/>
      <c r="QI116" s="47"/>
      <c r="QJ116" s="47"/>
      <c r="QK116" s="47"/>
      <c r="QL116" s="47"/>
      <c r="QM116" s="47"/>
      <c r="QN116" s="47"/>
      <c r="QO116" s="47"/>
      <c r="QP116" s="47"/>
      <c r="QQ116" s="47"/>
      <c r="QR116" s="47"/>
      <c r="QS116" s="47"/>
      <c r="QT116" s="47"/>
      <c r="QU116" s="47"/>
      <c r="QV116" s="47"/>
      <c r="QW116" s="47"/>
      <c r="QX116" s="47"/>
      <c r="QY116" s="47"/>
      <c r="QZ116" s="47"/>
      <c r="RA116" s="47"/>
      <c r="RB116" s="47"/>
      <c r="RC116" s="47"/>
      <c r="RD116" s="47"/>
      <c r="RE116" s="47"/>
      <c r="RF116" s="47"/>
      <c r="RG116" s="47"/>
      <c r="RH116" s="47"/>
      <c r="RI116" s="47"/>
      <c r="RJ116" s="47"/>
      <c r="RK116" s="47"/>
      <c r="RL116" s="47"/>
      <c r="RM116" s="47"/>
      <c r="RN116" s="47"/>
      <c r="RO116" s="47"/>
      <c r="RP116" s="47"/>
      <c r="RQ116" s="47"/>
      <c r="RR116" s="47"/>
      <c r="RS116" s="47"/>
      <c r="RT116" s="47"/>
      <c r="RU116" s="47"/>
      <c r="RV116" s="47"/>
      <c r="RW116" s="47"/>
      <c r="RX116" s="47"/>
      <c r="RY116" s="47"/>
      <c r="RZ116" s="47"/>
      <c r="SA116" s="47"/>
      <c r="SB116" s="47"/>
      <c r="SC116" s="47"/>
      <c r="SD116" s="47"/>
      <c r="SE116" s="47"/>
      <c r="SF116" s="47"/>
      <c r="SG116" s="47"/>
      <c r="SH116" s="47"/>
      <c r="SI116" s="47"/>
      <c r="SJ116" s="47"/>
    </row>
    <row r="117" spans="1:504" s="33" customFormat="1" x14ac:dyDescent="0.25">
      <c r="A117" s="33" t="str">
        <f>'Liste élèves'!A117</f>
        <v/>
      </c>
      <c r="B117" s="33" t="str">
        <f>IF('Liste élèves'!B117="","",'Liste élèves'!B117)</f>
        <v/>
      </c>
      <c r="C117" s="33" t="str">
        <f>IF('Liste élèves'!C117="","",'Liste élèves'!C117)</f>
        <v/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  <c r="OA117" s="47"/>
      <c r="OB117" s="47"/>
      <c r="OC117" s="47"/>
      <c r="OD117" s="47"/>
      <c r="OE117" s="47"/>
      <c r="OF117" s="47"/>
      <c r="OG117" s="47"/>
      <c r="OH117" s="47"/>
      <c r="OI117" s="47"/>
      <c r="OJ117" s="47"/>
      <c r="OK117" s="47"/>
      <c r="OL117" s="47"/>
      <c r="OM117" s="47"/>
      <c r="ON117" s="47"/>
      <c r="OO117" s="47"/>
      <c r="OP117" s="47"/>
      <c r="OQ117" s="47"/>
      <c r="OR117" s="47"/>
      <c r="OS117" s="47"/>
      <c r="OT117" s="47"/>
      <c r="OU117" s="47"/>
      <c r="OV117" s="47"/>
      <c r="OW117" s="47"/>
      <c r="OX117" s="47"/>
      <c r="OY117" s="47"/>
      <c r="OZ117" s="47"/>
      <c r="PA117" s="47"/>
      <c r="PB117" s="47"/>
      <c r="PC117" s="47"/>
      <c r="PD117" s="47"/>
      <c r="PE117" s="47"/>
      <c r="PF117" s="47"/>
      <c r="PG117" s="47"/>
      <c r="PH117" s="47"/>
      <c r="PI117" s="47"/>
      <c r="PJ117" s="47"/>
      <c r="PK117" s="47"/>
      <c r="PL117" s="47"/>
      <c r="PM117" s="47"/>
      <c r="PN117" s="47"/>
      <c r="PO117" s="47"/>
      <c r="PP117" s="47"/>
      <c r="PQ117" s="47"/>
      <c r="PR117" s="47"/>
      <c r="PS117" s="47"/>
      <c r="PT117" s="47"/>
      <c r="PU117" s="47"/>
      <c r="PV117" s="47"/>
      <c r="PW117" s="47"/>
      <c r="PX117" s="47"/>
      <c r="PY117" s="47"/>
      <c r="PZ117" s="47"/>
      <c r="QA117" s="47"/>
      <c r="QB117" s="47"/>
      <c r="QC117" s="47"/>
      <c r="QD117" s="47"/>
      <c r="QE117" s="47"/>
      <c r="QF117" s="47"/>
      <c r="QG117" s="47"/>
      <c r="QH117" s="47"/>
      <c r="QI117" s="47"/>
      <c r="QJ117" s="47"/>
      <c r="QK117" s="47"/>
      <c r="QL117" s="47"/>
      <c r="QM117" s="47"/>
      <c r="QN117" s="47"/>
      <c r="QO117" s="47"/>
      <c r="QP117" s="47"/>
      <c r="QQ117" s="47"/>
      <c r="QR117" s="47"/>
      <c r="QS117" s="47"/>
      <c r="QT117" s="47"/>
      <c r="QU117" s="47"/>
      <c r="QV117" s="47"/>
      <c r="QW117" s="47"/>
      <c r="QX117" s="47"/>
      <c r="QY117" s="47"/>
      <c r="QZ117" s="47"/>
      <c r="RA117" s="47"/>
      <c r="RB117" s="47"/>
      <c r="RC117" s="47"/>
      <c r="RD117" s="47"/>
      <c r="RE117" s="47"/>
      <c r="RF117" s="47"/>
      <c r="RG117" s="47"/>
      <c r="RH117" s="47"/>
      <c r="RI117" s="47"/>
      <c r="RJ117" s="47"/>
      <c r="RK117" s="47"/>
      <c r="RL117" s="47"/>
      <c r="RM117" s="47"/>
      <c r="RN117" s="47"/>
      <c r="RO117" s="47"/>
      <c r="RP117" s="47"/>
      <c r="RQ117" s="47"/>
      <c r="RR117" s="47"/>
      <c r="RS117" s="47"/>
      <c r="RT117" s="47"/>
      <c r="RU117" s="47"/>
      <c r="RV117" s="47"/>
      <c r="RW117" s="47"/>
      <c r="RX117" s="47"/>
      <c r="RY117" s="47"/>
      <c r="RZ117" s="47"/>
      <c r="SA117" s="47"/>
      <c r="SB117" s="47"/>
      <c r="SC117" s="47"/>
      <c r="SD117" s="47"/>
      <c r="SE117" s="47"/>
      <c r="SF117" s="47"/>
      <c r="SG117" s="47"/>
      <c r="SH117" s="47"/>
      <c r="SI117" s="47"/>
      <c r="SJ117" s="47"/>
    </row>
    <row r="118" spans="1:504" s="33" customFormat="1" x14ac:dyDescent="0.25">
      <c r="A118" s="33" t="str">
        <f>'Liste élèves'!A118</f>
        <v/>
      </c>
      <c r="B118" s="33" t="str">
        <f>IF('Liste élèves'!B118="","",'Liste élèves'!B118)</f>
        <v/>
      </c>
      <c r="C118" s="33" t="str">
        <f>IF('Liste élèves'!C118="","",'Liste élèves'!C118)</f>
        <v/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  <c r="OA118" s="47"/>
      <c r="OB118" s="47"/>
      <c r="OC118" s="47"/>
      <c r="OD118" s="47"/>
      <c r="OE118" s="47"/>
      <c r="OF118" s="47"/>
      <c r="OG118" s="47"/>
      <c r="OH118" s="47"/>
      <c r="OI118" s="47"/>
      <c r="OJ118" s="47"/>
      <c r="OK118" s="47"/>
      <c r="OL118" s="47"/>
      <c r="OM118" s="47"/>
      <c r="ON118" s="47"/>
      <c r="OO118" s="47"/>
      <c r="OP118" s="47"/>
      <c r="OQ118" s="47"/>
      <c r="OR118" s="47"/>
      <c r="OS118" s="47"/>
      <c r="OT118" s="47"/>
      <c r="OU118" s="47"/>
      <c r="OV118" s="47"/>
      <c r="OW118" s="47"/>
      <c r="OX118" s="47"/>
      <c r="OY118" s="47"/>
      <c r="OZ118" s="47"/>
      <c r="PA118" s="47"/>
      <c r="PB118" s="47"/>
      <c r="PC118" s="47"/>
      <c r="PD118" s="47"/>
      <c r="PE118" s="47"/>
      <c r="PF118" s="47"/>
      <c r="PG118" s="47"/>
      <c r="PH118" s="47"/>
      <c r="PI118" s="47"/>
      <c r="PJ118" s="47"/>
      <c r="PK118" s="47"/>
      <c r="PL118" s="47"/>
      <c r="PM118" s="47"/>
      <c r="PN118" s="47"/>
      <c r="PO118" s="47"/>
      <c r="PP118" s="47"/>
      <c r="PQ118" s="47"/>
      <c r="PR118" s="47"/>
      <c r="PS118" s="47"/>
      <c r="PT118" s="47"/>
      <c r="PU118" s="47"/>
      <c r="PV118" s="47"/>
      <c r="PW118" s="47"/>
      <c r="PX118" s="47"/>
      <c r="PY118" s="47"/>
      <c r="PZ118" s="47"/>
      <c r="QA118" s="47"/>
      <c r="QB118" s="47"/>
      <c r="QC118" s="47"/>
      <c r="QD118" s="47"/>
      <c r="QE118" s="47"/>
      <c r="QF118" s="47"/>
      <c r="QG118" s="47"/>
      <c r="QH118" s="47"/>
      <c r="QI118" s="47"/>
      <c r="QJ118" s="47"/>
      <c r="QK118" s="47"/>
      <c r="QL118" s="47"/>
      <c r="QM118" s="47"/>
      <c r="QN118" s="47"/>
      <c r="QO118" s="47"/>
      <c r="QP118" s="47"/>
      <c r="QQ118" s="47"/>
      <c r="QR118" s="47"/>
      <c r="QS118" s="47"/>
      <c r="QT118" s="47"/>
      <c r="QU118" s="47"/>
      <c r="QV118" s="47"/>
      <c r="QW118" s="47"/>
      <c r="QX118" s="47"/>
      <c r="QY118" s="47"/>
      <c r="QZ118" s="47"/>
      <c r="RA118" s="47"/>
      <c r="RB118" s="47"/>
      <c r="RC118" s="47"/>
      <c r="RD118" s="47"/>
      <c r="RE118" s="47"/>
      <c r="RF118" s="47"/>
      <c r="RG118" s="47"/>
      <c r="RH118" s="47"/>
      <c r="RI118" s="47"/>
      <c r="RJ118" s="47"/>
      <c r="RK118" s="47"/>
      <c r="RL118" s="47"/>
      <c r="RM118" s="47"/>
      <c r="RN118" s="47"/>
      <c r="RO118" s="47"/>
      <c r="RP118" s="47"/>
      <c r="RQ118" s="47"/>
      <c r="RR118" s="47"/>
      <c r="RS118" s="47"/>
      <c r="RT118" s="47"/>
      <c r="RU118" s="47"/>
      <c r="RV118" s="47"/>
      <c r="RW118" s="47"/>
      <c r="RX118" s="47"/>
      <c r="RY118" s="47"/>
      <c r="RZ118" s="47"/>
      <c r="SA118" s="47"/>
      <c r="SB118" s="47"/>
      <c r="SC118" s="47"/>
      <c r="SD118" s="47"/>
      <c r="SE118" s="47"/>
      <c r="SF118" s="47"/>
      <c r="SG118" s="47"/>
      <c r="SH118" s="47"/>
      <c r="SI118" s="47"/>
      <c r="SJ118" s="47"/>
    </row>
    <row r="119" spans="1:504" s="33" customFormat="1" x14ac:dyDescent="0.25">
      <c r="A119" s="33" t="str">
        <f>'Liste élèves'!A119</f>
        <v/>
      </c>
      <c r="B119" s="33" t="str">
        <f>IF('Liste élèves'!B119="","",'Liste élèves'!B119)</f>
        <v/>
      </c>
      <c r="C119" s="33" t="str">
        <f>IF('Liste élèves'!C119="","",'Liste élèves'!C119)</f>
        <v/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</row>
    <row r="120" spans="1:504" s="33" customFormat="1" x14ac:dyDescent="0.25">
      <c r="A120" s="33" t="str">
        <f>'Liste élèves'!A120</f>
        <v/>
      </c>
      <c r="B120" s="33" t="str">
        <f>IF('Liste élèves'!B120="","",'Liste élèves'!B120)</f>
        <v/>
      </c>
      <c r="C120" s="33" t="str">
        <f>IF('Liste élèves'!C120="","",'Liste élèves'!C120)</f>
        <v/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</row>
    <row r="121" spans="1:504" s="33" customFormat="1" x14ac:dyDescent="0.25">
      <c r="A121" s="33" t="str">
        <f>'Liste élèves'!A121</f>
        <v/>
      </c>
      <c r="B121" s="33" t="str">
        <f>IF('Liste élèves'!B121="","",'Liste élèves'!B121)</f>
        <v/>
      </c>
      <c r="C121" s="33" t="str">
        <f>IF('Liste élèves'!C121="","",'Liste élèves'!C121)</f>
        <v/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</row>
    <row r="122" spans="1:504" s="33" customFormat="1" x14ac:dyDescent="0.25">
      <c r="A122" s="33" t="str">
        <f>'Liste élèves'!A122</f>
        <v/>
      </c>
      <c r="B122" s="33" t="str">
        <f>IF('Liste élèves'!B122="","",'Liste élèves'!B122)</f>
        <v/>
      </c>
      <c r="C122" s="33" t="str">
        <f>IF('Liste élèves'!C122="","",'Liste élèves'!C122)</f>
        <v/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  <c r="OA122" s="47"/>
      <c r="OB122" s="47"/>
      <c r="OC122" s="47"/>
      <c r="OD122" s="47"/>
      <c r="OE122" s="47"/>
      <c r="OF122" s="47"/>
      <c r="OG122" s="47"/>
      <c r="OH122" s="47"/>
      <c r="OI122" s="47"/>
      <c r="OJ122" s="47"/>
      <c r="OK122" s="47"/>
      <c r="OL122" s="47"/>
      <c r="OM122" s="47"/>
      <c r="ON122" s="47"/>
      <c r="OO122" s="47"/>
      <c r="OP122" s="47"/>
      <c r="OQ122" s="47"/>
      <c r="OR122" s="47"/>
      <c r="OS122" s="47"/>
      <c r="OT122" s="47"/>
      <c r="OU122" s="47"/>
      <c r="OV122" s="47"/>
      <c r="OW122" s="47"/>
      <c r="OX122" s="47"/>
      <c r="OY122" s="47"/>
      <c r="OZ122" s="47"/>
      <c r="PA122" s="47"/>
      <c r="PB122" s="47"/>
      <c r="PC122" s="47"/>
      <c r="PD122" s="47"/>
      <c r="PE122" s="47"/>
      <c r="PF122" s="47"/>
      <c r="PG122" s="47"/>
      <c r="PH122" s="47"/>
      <c r="PI122" s="47"/>
      <c r="PJ122" s="47"/>
      <c r="PK122" s="47"/>
      <c r="PL122" s="47"/>
      <c r="PM122" s="47"/>
      <c r="PN122" s="47"/>
      <c r="PO122" s="47"/>
      <c r="PP122" s="47"/>
      <c r="PQ122" s="47"/>
      <c r="PR122" s="47"/>
      <c r="PS122" s="47"/>
      <c r="PT122" s="47"/>
      <c r="PU122" s="47"/>
      <c r="PV122" s="47"/>
      <c r="PW122" s="47"/>
      <c r="PX122" s="47"/>
      <c r="PY122" s="47"/>
      <c r="PZ122" s="47"/>
      <c r="QA122" s="47"/>
      <c r="QB122" s="47"/>
      <c r="QC122" s="47"/>
      <c r="QD122" s="47"/>
      <c r="QE122" s="47"/>
      <c r="QF122" s="47"/>
      <c r="QG122" s="47"/>
      <c r="QH122" s="47"/>
      <c r="QI122" s="47"/>
      <c r="QJ122" s="47"/>
      <c r="QK122" s="47"/>
      <c r="QL122" s="47"/>
      <c r="QM122" s="47"/>
      <c r="QN122" s="47"/>
      <c r="QO122" s="47"/>
      <c r="QP122" s="47"/>
      <c r="QQ122" s="47"/>
      <c r="QR122" s="47"/>
      <c r="QS122" s="47"/>
      <c r="QT122" s="47"/>
      <c r="QU122" s="47"/>
      <c r="QV122" s="47"/>
      <c r="QW122" s="47"/>
      <c r="QX122" s="47"/>
      <c r="QY122" s="47"/>
      <c r="QZ122" s="47"/>
      <c r="RA122" s="47"/>
      <c r="RB122" s="47"/>
      <c r="RC122" s="47"/>
      <c r="RD122" s="47"/>
      <c r="RE122" s="47"/>
      <c r="RF122" s="47"/>
      <c r="RG122" s="47"/>
      <c r="RH122" s="47"/>
      <c r="RI122" s="47"/>
      <c r="RJ122" s="47"/>
      <c r="RK122" s="47"/>
      <c r="RL122" s="47"/>
      <c r="RM122" s="47"/>
      <c r="RN122" s="47"/>
      <c r="RO122" s="47"/>
      <c r="RP122" s="47"/>
      <c r="RQ122" s="47"/>
      <c r="RR122" s="47"/>
      <c r="RS122" s="47"/>
      <c r="RT122" s="47"/>
      <c r="RU122" s="47"/>
      <c r="RV122" s="47"/>
      <c r="RW122" s="47"/>
      <c r="RX122" s="47"/>
      <c r="RY122" s="47"/>
      <c r="RZ122" s="47"/>
      <c r="SA122" s="47"/>
      <c r="SB122" s="47"/>
      <c r="SC122" s="47"/>
      <c r="SD122" s="47"/>
      <c r="SE122" s="47"/>
      <c r="SF122" s="47"/>
      <c r="SG122" s="47"/>
      <c r="SH122" s="47"/>
      <c r="SI122" s="47"/>
      <c r="SJ122" s="47"/>
    </row>
    <row r="123" spans="1:504" s="33" customFormat="1" x14ac:dyDescent="0.25">
      <c r="A123" s="33" t="str">
        <f>'Liste élèves'!A123</f>
        <v/>
      </c>
      <c r="B123" s="33" t="str">
        <f>IF('Liste élèves'!B123="","",'Liste élèves'!B123)</f>
        <v/>
      </c>
      <c r="C123" s="33" t="str">
        <f>IF('Liste élèves'!C123="","",'Liste élèves'!C123)</f>
        <v/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  <c r="OB123" s="47"/>
      <c r="OC123" s="47"/>
      <c r="OD123" s="47"/>
      <c r="OE123" s="47"/>
      <c r="OF123" s="47"/>
      <c r="OG123" s="47"/>
      <c r="OH123" s="47"/>
      <c r="OI123" s="47"/>
      <c r="OJ123" s="47"/>
      <c r="OK123" s="47"/>
      <c r="OL123" s="47"/>
      <c r="OM123" s="47"/>
      <c r="ON123" s="47"/>
      <c r="OO123" s="47"/>
      <c r="OP123" s="47"/>
      <c r="OQ123" s="47"/>
      <c r="OR123" s="47"/>
      <c r="OS123" s="47"/>
      <c r="OT123" s="47"/>
      <c r="OU123" s="47"/>
      <c r="OV123" s="47"/>
      <c r="OW123" s="47"/>
      <c r="OX123" s="47"/>
      <c r="OY123" s="47"/>
      <c r="OZ123" s="47"/>
      <c r="PA123" s="47"/>
      <c r="PB123" s="47"/>
      <c r="PC123" s="47"/>
      <c r="PD123" s="47"/>
      <c r="PE123" s="47"/>
      <c r="PF123" s="47"/>
      <c r="PG123" s="47"/>
      <c r="PH123" s="47"/>
      <c r="PI123" s="47"/>
      <c r="PJ123" s="47"/>
      <c r="PK123" s="47"/>
      <c r="PL123" s="47"/>
      <c r="PM123" s="47"/>
      <c r="PN123" s="47"/>
      <c r="PO123" s="47"/>
      <c r="PP123" s="47"/>
      <c r="PQ123" s="47"/>
      <c r="PR123" s="47"/>
      <c r="PS123" s="47"/>
      <c r="PT123" s="47"/>
      <c r="PU123" s="47"/>
      <c r="PV123" s="47"/>
      <c r="PW123" s="47"/>
      <c r="PX123" s="47"/>
      <c r="PY123" s="47"/>
      <c r="PZ123" s="47"/>
      <c r="QA123" s="47"/>
      <c r="QB123" s="47"/>
      <c r="QC123" s="47"/>
      <c r="QD123" s="47"/>
      <c r="QE123" s="47"/>
      <c r="QF123" s="47"/>
      <c r="QG123" s="47"/>
      <c r="QH123" s="47"/>
      <c r="QI123" s="47"/>
      <c r="QJ123" s="47"/>
      <c r="QK123" s="47"/>
      <c r="QL123" s="47"/>
      <c r="QM123" s="47"/>
      <c r="QN123" s="47"/>
      <c r="QO123" s="47"/>
      <c r="QP123" s="47"/>
      <c r="QQ123" s="47"/>
      <c r="QR123" s="47"/>
      <c r="QS123" s="47"/>
      <c r="QT123" s="47"/>
      <c r="QU123" s="47"/>
      <c r="QV123" s="47"/>
      <c r="QW123" s="47"/>
      <c r="QX123" s="47"/>
      <c r="QY123" s="47"/>
      <c r="QZ123" s="47"/>
      <c r="RA123" s="47"/>
      <c r="RB123" s="47"/>
      <c r="RC123" s="47"/>
      <c r="RD123" s="47"/>
      <c r="RE123" s="47"/>
      <c r="RF123" s="47"/>
      <c r="RG123" s="47"/>
      <c r="RH123" s="47"/>
      <c r="RI123" s="47"/>
      <c r="RJ123" s="47"/>
      <c r="RK123" s="47"/>
      <c r="RL123" s="47"/>
      <c r="RM123" s="47"/>
      <c r="RN123" s="47"/>
      <c r="RO123" s="47"/>
      <c r="RP123" s="47"/>
      <c r="RQ123" s="47"/>
      <c r="RR123" s="47"/>
      <c r="RS123" s="47"/>
      <c r="RT123" s="47"/>
      <c r="RU123" s="47"/>
      <c r="RV123" s="47"/>
      <c r="RW123" s="47"/>
      <c r="RX123" s="47"/>
      <c r="RY123" s="47"/>
      <c r="RZ123" s="47"/>
      <c r="SA123" s="47"/>
      <c r="SB123" s="47"/>
      <c r="SC123" s="47"/>
      <c r="SD123" s="47"/>
      <c r="SE123" s="47"/>
      <c r="SF123" s="47"/>
      <c r="SG123" s="47"/>
      <c r="SH123" s="47"/>
      <c r="SI123" s="47"/>
      <c r="SJ123" s="47"/>
    </row>
    <row r="124" spans="1:504" s="33" customFormat="1" x14ac:dyDescent="0.25">
      <c r="A124" s="33" t="str">
        <f>'Liste élèves'!A124</f>
        <v/>
      </c>
      <c r="B124" s="33" t="str">
        <f>IF('Liste élèves'!B124="","",'Liste élèves'!B124)</f>
        <v/>
      </c>
      <c r="C124" s="33" t="str">
        <f>IF('Liste élèves'!C124="","",'Liste élèves'!C124)</f>
        <v/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  <c r="OB124" s="47"/>
      <c r="OC124" s="47"/>
      <c r="OD124" s="47"/>
      <c r="OE124" s="47"/>
      <c r="OF124" s="47"/>
      <c r="OG124" s="47"/>
      <c r="OH124" s="47"/>
      <c r="OI124" s="47"/>
      <c r="OJ124" s="47"/>
      <c r="OK124" s="47"/>
      <c r="OL124" s="47"/>
      <c r="OM124" s="47"/>
      <c r="ON124" s="47"/>
      <c r="OO124" s="47"/>
      <c r="OP124" s="47"/>
      <c r="OQ124" s="47"/>
      <c r="OR124" s="47"/>
      <c r="OS124" s="47"/>
      <c r="OT124" s="47"/>
      <c r="OU124" s="47"/>
      <c r="OV124" s="47"/>
      <c r="OW124" s="47"/>
      <c r="OX124" s="47"/>
      <c r="OY124" s="47"/>
      <c r="OZ124" s="47"/>
      <c r="PA124" s="47"/>
      <c r="PB124" s="47"/>
      <c r="PC124" s="47"/>
      <c r="PD124" s="47"/>
      <c r="PE124" s="47"/>
      <c r="PF124" s="47"/>
      <c r="PG124" s="47"/>
      <c r="PH124" s="47"/>
      <c r="PI124" s="47"/>
      <c r="PJ124" s="47"/>
      <c r="PK124" s="47"/>
      <c r="PL124" s="47"/>
      <c r="PM124" s="47"/>
      <c r="PN124" s="47"/>
      <c r="PO124" s="47"/>
      <c r="PP124" s="47"/>
      <c r="PQ124" s="47"/>
      <c r="PR124" s="47"/>
      <c r="PS124" s="47"/>
      <c r="PT124" s="47"/>
      <c r="PU124" s="47"/>
      <c r="PV124" s="47"/>
      <c r="PW124" s="47"/>
      <c r="PX124" s="47"/>
      <c r="PY124" s="47"/>
      <c r="PZ124" s="47"/>
      <c r="QA124" s="47"/>
      <c r="QB124" s="47"/>
      <c r="QC124" s="47"/>
      <c r="QD124" s="47"/>
      <c r="QE124" s="47"/>
      <c r="QF124" s="47"/>
      <c r="QG124" s="47"/>
      <c r="QH124" s="47"/>
      <c r="QI124" s="47"/>
      <c r="QJ124" s="47"/>
      <c r="QK124" s="47"/>
      <c r="QL124" s="47"/>
      <c r="QM124" s="47"/>
      <c r="QN124" s="47"/>
      <c r="QO124" s="47"/>
      <c r="QP124" s="47"/>
      <c r="QQ124" s="47"/>
      <c r="QR124" s="47"/>
      <c r="QS124" s="47"/>
      <c r="QT124" s="47"/>
      <c r="QU124" s="47"/>
      <c r="QV124" s="47"/>
      <c r="QW124" s="47"/>
      <c r="QX124" s="47"/>
      <c r="QY124" s="47"/>
      <c r="QZ124" s="47"/>
      <c r="RA124" s="47"/>
      <c r="RB124" s="47"/>
      <c r="RC124" s="47"/>
      <c r="RD124" s="47"/>
      <c r="RE124" s="47"/>
      <c r="RF124" s="47"/>
      <c r="RG124" s="47"/>
      <c r="RH124" s="47"/>
      <c r="RI124" s="47"/>
      <c r="RJ124" s="47"/>
      <c r="RK124" s="47"/>
      <c r="RL124" s="47"/>
      <c r="RM124" s="47"/>
      <c r="RN124" s="47"/>
      <c r="RO124" s="47"/>
      <c r="RP124" s="47"/>
      <c r="RQ124" s="47"/>
      <c r="RR124" s="47"/>
      <c r="RS124" s="47"/>
      <c r="RT124" s="47"/>
      <c r="RU124" s="47"/>
      <c r="RV124" s="47"/>
      <c r="RW124" s="47"/>
      <c r="RX124" s="47"/>
      <c r="RY124" s="47"/>
      <c r="RZ124" s="47"/>
      <c r="SA124" s="47"/>
      <c r="SB124" s="47"/>
      <c r="SC124" s="47"/>
      <c r="SD124" s="47"/>
      <c r="SE124" s="47"/>
      <c r="SF124" s="47"/>
      <c r="SG124" s="47"/>
      <c r="SH124" s="47"/>
      <c r="SI124" s="47"/>
      <c r="SJ124" s="47"/>
    </row>
    <row r="125" spans="1:504" s="33" customFormat="1" x14ac:dyDescent="0.25">
      <c r="A125" s="33" t="str">
        <f>'Liste élèves'!A125</f>
        <v/>
      </c>
      <c r="B125" s="33" t="str">
        <f>IF('Liste élèves'!B125="","",'Liste élèves'!B125)</f>
        <v/>
      </c>
      <c r="C125" s="33" t="str">
        <f>IF('Liste élèves'!C125="","",'Liste élèves'!C125)</f>
        <v/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  <c r="OB125" s="47"/>
      <c r="OC125" s="47"/>
      <c r="OD125" s="47"/>
      <c r="OE125" s="47"/>
      <c r="OF125" s="47"/>
      <c r="OG125" s="47"/>
      <c r="OH125" s="47"/>
      <c r="OI125" s="47"/>
      <c r="OJ125" s="47"/>
      <c r="OK125" s="47"/>
      <c r="OL125" s="47"/>
      <c r="OM125" s="47"/>
      <c r="ON125" s="47"/>
      <c r="OO125" s="47"/>
      <c r="OP125" s="47"/>
      <c r="OQ125" s="47"/>
      <c r="OR125" s="47"/>
      <c r="OS125" s="47"/>
      <c r="OT125" s="47"/>
      <c r="OU125" s="47"/>
      <c r="OV125" s="47"/>
      <c r="OW125" s="47"/>
      <c r="OX125" s="47"/>
      <c r="OY125" s="47"/>
      <c r="OZ125" s="47"/>
      <c r="PA125" s="47"/>
      <c r="PB125" s="47"/>
      <c r="PC125" s="47"/>
      <c r="PD125" s="47"/>
      <c r="PE125" s="47"/>
      <c r="PF125" s="47"/>
      <c r="PG125" s="47"/>
      <c r="PH125" s="47"/>
      <c r="PI125" s="47"/>
      <c r="PJ125" s="47"/>
      <c r="PK125" s="47"/>
      <c r="PL125" s="47"/>
      <c r="PM125" s="47"/>
      <c r="PN125" s="47"/>
      <c r="PO125" s="47"/>
      <c r="PP125" s="47"/>
      <c r="PQ125" s="47"/>
      <c r="PR125" s="47"/>
      <c r="PS125" s="47"/>
      <c r="PT125" s="47"/>
      <c r="PU125" s="47"/>
      <c r="PV125" s="47"/>
      <c r="PW125" s="47"/>
      <c r="PX125" s="47"/>
      <c r="PY125" s="47"/>
      <c r="PZ125" s="47"/>
      <c r="QA125" s="47"/>
      <c r="QB125" s="47"/>
      <c r="QC125" s="47"/>
      <c r="QD125" s="47"/>
      <c r="QE125" s="47"/>
      <c r="QF125" s="47"/>
      <c r="QG125" s="47"/>
      <c r="QH125" s="47"/>
      <c r="QI125" s="47"/>
      <c r="QJ125" s="47"/>
      <c r="QK125" s="47"/>
      <c r="QL125" s="47"/>
      <c r="QM125" s="47"/>
      <c r="QN125" s="47"/>
      <c r="QO125" s="47"/>
      <c r="QP125" s="47"/>
      <c r="QQ125" s="47"/>
      <c r="QR125" s="47"/>
      <c r="QS125" s="47"/>
      <c r="QT125" s="47"/>
      <c r="QU125" s="47"/>
      <c r="QV125" s="47"/>
      <c r="QW125" s="47"/>
      <c r="QX125" s="47"/>
      <c r="QY125" s="47"/>
      <c r="QZ125" s="47"/>
      <c r="RA125" s="47"/>
      <c r="RB125" s="47"/>
      <c r="RC125" s="47"/>
      <c r="RD125" s="47"/>
      <c r="RE125" s="47"/>
      <c r="RF125" s="47"/>
      <c r="RG125" s="47"/>
      <c r="RH125" s="47"/>
      <c r="RI125" s="47"/>
      <c r="RJ125" s="47"/>
      <c r="RK125" s="47"/>
      <c r="RL125" s="47"/>
      <c r="RM125" s="47"/>
      <c r="RN125" s="47"/>
      <c r="RO125" s="47"/>
      <c r="RP125" s="47"/>
      <c r="RQ125" s="47"/>
      <c r="RR125" s="47"/>
      <c r="RS125" s="47"/>
      <c r="RT125" s="47"/>
      <c r="RU125" s="47"/>
      <c r="RV125" s="47"/>
      <c r="RW125" s="47"/>
      <c r="RX125" s="47"/>
      <c r="RY125" s="47"/>
      <c r="RZ125" s="47"/>
      <c r="SA125" s="47"/>
      <c r="SB125" s="47"/>
      <c r="SC125" s="47"/>
      <c r="SD125" s="47"/>
      <c r="SE125" s="47"/>
      <c r="SF125" s="47"/>
      <c r="SG125" s="47"/>
      <c r="SH125" s="47"/>
      <c r="SI125" s="47"/>
      <c r="SJ125" s="47"/>
    </row>
    <row r="126" spans="1:504" s="33" customFormat="1" x14ac:dyDescent="0.25">
      <c r="A126" s="33" t="str">
        <f>'Liste élèves'!A126</f>
        <v/>
      </c>
      <c r="B126" s="33" t="str">
        <f>IF('Liste élèves'!B126="","",'Liste élèves'!B126)</f>
        <v/>
      </c>
      <c r="C126" s="33" t="str">
        <f>IF('Liste élèves'!C126="","",'Liste élèves'!C126)</f>
        <v/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47"/>
      <c r="KC126" s="47"/>
      <c r="KD126" s="47"/>
      <c r="KE126" s="47"/>
      <c r="KF126" s="47"/>
      <c r="KG126" s="47"/>
      <c r="KH126" s="47"/>
      <c r="KI126" s="47"/>
      <c r="KJ126" s="47"/>
      <c r="KK126" s="47"/>
      <c r="KL126" s="47"/>
      <c r="KM126" s="47"/>
      <c r="KN126" s="47"/>
      <c r="KO126" s="47"/>
      <c r="KP126" s="47"/>
      <c r="KQ126" s="47"/>
      <c r="KR126" s="47"/>
      <c r="KS126" s="47"/>
      <c r="KT126" s="47"/>
      <c r="KU126" s="47"/>
      <c r="KV126" s="47"/>
      <c r="KW126" s="47"/>
      <c r="KX126" s="47"/>
      <c r="KY126" s="47"/>
      <c r="KZ126" s="47"/>
      <c r="LA126" s="47"/>
      <c r="LB126" s="47"/>
      <c r="LC126" s="47"/>
      <c r="LD126" s="47"/>
      <c r="LE126" s="47"/>
      <c r="LF126" s="47"/>
      <c r="LG126" s="47"/>
      <c r="LH126" s="47"/>
      <c r="LI126" s="47"/>
      <c r="LJ126" s="47"/>
      <c r="LK126" s="47"/>
      <c r="LL126" s="47"/>
      <c r="LM126" s="47"/>
      <c r="LN126" s="47"/>
      <c r="LO126" s="47"/>
      <c r="LP126" s="47"/>
      <c r="LQ126" s="47"/>
      <c r="LR126" s="47"/>
      <c r="LS126" s="47"/>
      <c r="LT126" s="47"/>
      <c r="LU126" s="47"/>
      <c r="LV126" s="47"/>
      <c r="LW126" s="47"/>
      <c r="LX126" s="47"/>
      <c r="LY126" s="47"/>
      <c r="LZ126" s="47"/>
      <c r="MA126" s="47"/>
      <c r="MB126" s="47"/>
      <c r="MC126" s="47"/>
      <c r="MD126" s="47"/>
      <c r="ME126" s="47"/>
      <c r="MF126" s="47"/>
      <c r="MG126" s="47"/>
      <c r="MH126" s="47"/>
      <c r="MI126" s="47"/>
      <c r="MJ126" s="4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  <c r="NE126" s="47"/>
      <c r="NF126" s="47"/>
      <c r="NG126" s="47"/>
      <c r="NH126" s="47"/>
      <c r="NI126" s="47"/>
      <c r="NJ126" s="47"/>
      <c r="NK126" s="47"/>
      <c r="NL126" s="47"/>
      <c r="NM126" s="47"/>
      <c r="NN126" s="47"/>
      <c r="NO126" s="47"/>
      <c r="NP126" s="47"/>
      <c r="NQ126" s="47"/>
      <c r="NR126" s="47"/>
      <c r="NS126" s="47"/>
      <c r="NT126" s="47"/>
      <c r="NU126" s="47"/>
      <c r="NV126" s="47"/>
      <c r="NW126" s="47"/>
      <c r="NX126" s="47"/>
      <c r="NY126" s="47"/>
      <c r="NZ126" s="47"/>
      <c r="OA126" s="47"/>
      <c r="OB126" s="47"/>
      <c r="OC126" s="47"/>
      <c r="OD126" s="47"/>
      <c r="OE126" s="47"/>
      <c r="OF126" s="47"/>
      <c r="OG126" s="47"/>
      <c r="OH126" s="47"/>
      <c r="OI126" s="47"/>
      <c r="OJ126" s="47"/>
      <c r="OK126" s="47"/>
      <c r="OL126" s="47"/>
      <c r="OM126" s="47"/>
      <c r="ON126" s="47"/>
      <c r="OO126" s="47"/>
      <c r="OP126" s="47"/>
      <c r="OQ126" s="47"/>
      <c r="OR126" s="47"/>
      <c r="OS126" s="47"/>
      <c r="OT126" s="47"/>
      <c r="OU126" s="47"/>
      <c r="OV126" s="47"/>
      <c r="OW126" s="47"/>
      <c r="OX126" s="47"/>
      <c r="OY126" s="47"/>
      <c r="OZ126" s="47"/>
      <c r="PA126" s="47"/>
      <c r="PB126" s="47"/>
      <c r="PC126" s="47"/>
      <c r="PD126" s="47"/>
      <c r="PE126" s="47"/>
      <c r="PF126" s="47"/>
      <c r="PG126" s="47"/>
      <c r="PH126" s="47"/>
      <c r="PI126" s="47"/>
      <c r="PJ126" s="47"/>
      <c r="PK126" s="47"/>
      <c r="PL126" s="47"/>
      <c r="PM126" s="47"/>
      <c r="PN126" s="47"/>
      <c r="PO126" s="47"/>
      <c r="PP126" s="47"/>
      <c r="PQ126" s="47"/>
      <c r="PR126" s="47"/>
      <c r="PS126" s="47"/>
      <c r="PT126" s="47"/>
      <c r="PU126" s="47"/>
      <c r="PV126" s="47"/>
      <c r="PW126" s="47"/>
      <c r="PX126" s="47"/>
      <c r="PY126" s="47"/>
      <c r="PZ126" s="47"/>
      <c r="QA126" s="47"/>
      <c r="QB126" s="47"/>
      <c r="QC126" s="47"/>
      <c r="QD126" s="47"/>
      <c r="QE126" s="47"/>
      <c r="QF126" s="47"/>
      <c r="QG126" s="47"/>
      <c r="QH126" s="47"/>
      <c r="QI126" s="47"/>
      <c r="QJ126" s="47"/>
      <c r="QK126" s="47"/>
      <c r="QL126" s="47"/>
      <c r="QM126" s="47"/>
      <c r="QN126" s="47"/>
      <c r="QO126" s="47"/>
      <c r="QP126" s="47"/>
      <c r="QQ126" s="47"/>
      <c r="QR126" s="47"/>
      <c r="QS126" s="47"/>
      <c r="QT126" s="47"/>
      <c r="QU126" s="47"/>
      <c r="QV126" s="47"/>
      <c r="QW126" s="47"/>
      <c r="QX126" s="47"/>
      <c r="QY126" s="47"/>
      <c r="QZ126" s="47"/>
      <c r="RA126" s="47"/>
      <c r="RB126" s="47"/>
      <c r="RC126" s="47"/>
      <c r="RD126" s="47"/>
      <c r="RE126" s="47"/>
      <c r="RF126" s="47"/>
      <c r="RG126" s="47"/>
      <c r="RH126" s="47"/>
      <c r="RI126" s="47"/>
      <c r="RJ126" s="47"/>
      <c r="RK126" s="47"/>
      <c r="RL126" s="47"/>
      <c r="RM126" s="47"/>
      <c r="RN126" s="47"/>
      <c r="RO126" s="47"/>
      <c r="RP126" s="47"/>
      <c r="RQ126" s="47"/>
      <c r="RR126" s="47"/>
      <c r="RS126" s="47"/>
      <c r="RT126" s="47"/>
      <c r="RU126" s="47"/>
      <c r="RV126" s="47"/>
      <c r="RW126" s="47"/>
      <c r="RX126" s="47"/>
      <c r="RY126" s="47"/>
      <c r="RZ126" s="47"/>
      <c r="SA126" s="47"/>
      <c r="SB126" s="47"/>
      <c r="SC126" s="47"/>
      <c r="SD126" s="47"/>
      <c r="SE126" s="47"/>
      <c r="SF126" s="47"/>
      <c r="SG126" s="47"/>
      <c r="SH126" s="47"/>
      <c r="SI126" s="47"/>
      <c r="SJ126" s="47"/>
    </row>
    <row r="127" spans="1:504" s="33" customFormat="1" x14ac:dyDescent="0.25">
      <c r="A127" s="33" t="str">
        <f>'Liste élèves'!A127</f>
        <v/>
      </c>
      <c r="B127" s="33" t="str">
        <f>IF('Liste élèves'!B127="","",'Liste élèves'!B127)</f>
        <v/>
      </c>
      <c r="C127" s="33" t="str">
        <f>IF('Liste élèves'!C127="","",'Liste élèves'!C127)</f>
        <v/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  <c r="OB127" s="47"/>
      <c r="OC127" s="47"/>
      <c r="OD127" s="47"/>
      <c r="OE127" s="47"/>
      <c r="OF127" s="47"/>
      <c r="OG127" s="47"/>
      <c r="OH127" s="47"/>
      <c r="OI127" s="47"/>
      <c r="OJ127" s="47"/>
      <c r="OK127" s="47"/>
      <c r="OL127" s="47"/>
      <c r="OM127" s="47"/>
      <c r="ON127" s="47"/>
      <c r="OO127" s="47"/>
      <c r="OP127" s="47"/>
      <c r="OQ127" s="47"/>
      <c r="OR127" s="47"/>
      <c r="OS127" s="47"/>
      <c r="OT127" s="47"/>
      <c r="OU127" s="47"/>
      <c r="OV127" s="47"/>
      <c r="OW127" s="47"/>
      <c r="OX127" s="47"/>
      <c r="OY127" s="47"/>
      <c r="OZ127" s="47"/>
      <c r="PA127" s="47"/>
      <c r="PB127" s="47"/>
      <c r="PC127" s="47"/>
      <c r="PD127" s="47"/>
      <c r="PE127" s="47"/>
      <c r="PF127" s="47"/>
      <c r="PG127" s="47"/>
      <c r="PH127" s="47"/>
      <c r="PI127" s="47"/>
      <c r="PJ127" s="47"/>
      <c r="PK127" s="47"/>
      <c r="PL127" s="47"/>
      <c r="PM127" s="47"/>
      <c r="PN127" s="47"/>
      <c r="PO127" s="47"/>
      <c r="PP127" s="47"/>
      <c r="PQ127" s="47"/>
      <c r="PR127" s="47"/>
      <c r="PS127" s="47"/>
      <c r="PT127" s="47"/>
      <c r="PU127" s="47"/>
      <c r="PV127" s="47"/>
      <c r="PW127" s="47"/>
      <c r="PX127" s="47"/>
      <c r="PY127" s="47"/>
      <c r="PZ127" s="47"/>
      <c r="QA127" s="47"/>
      <c r="QB127" s="47"/>
      <c r="QC127" s="47"/>
      <c r="QD127" s="47"/>
      <c r="QE127" s="47"/>
      <c r="QF127" s="47"/>
      <c r="QG127" s="47"/>
      <c r="QH127" s="47"/>
      <c r="QI127" s="47"/>
      <c r="QJ127" s="47"/>
      <c r="QK127" s="47"/>
      <c r="QL127" s="47"/>
      <c r="QM127" s="47"/>
      <c r="QN127" s="47"/>
      <c r="QO127" s="47"/>
      <c r="QP127" s="47"/>
      <c r="QQ127" s="47"/>
      <c r="QR127" s="47"/>
      <c r="QS127" s="47"/>
      <c r="QT127" s="47"/>
      <c r="QU127" s="47"/>
      <c r="QV127" s="47"/>
      <c r="QW127" s="47"/>
      <c r="QX127" s="47"/>
      <c r="QY127" s="47"/>
      <c r="QZ127" s="47"/>
      <c r="RA127" s="47"/>
      <c r="RB127" s="47"/>
      <c r="RC127" s="47"/>
      <c r="RD127" s="47"/>
      <c r="RE127" s="47"/>
      <c r="RF127" s="47"/>
      <c r="RG127" s="47"/>
      <c r="RH127" s="47"/>
      <c r="RI127" s="47"/>
      <c r="RJ127" s="47"/>
      <c r="RK127" s="47"/>
      <c r="RL127" s="47"/>
      <c r="RM127" s="47"/>
      <c r="RN127" s="47"/>
      <c r="RO127" s="47"/>
      <c r="RP127" s="47"/>
      <c r="RQ127" s="47"/>
      <c r="RR127" s="47"/>
      <c r="RS127" s="47"/>
      <c r="RT127" s="47"/>
      <c r="RU127" s="47"/>
      <c r="RV127" s="47"/>
      <c r="RW127" s="47"/>
      <c r="RX127" s="47"/>
      <c r="RY127" s="47"/>
      <c r="RZ127" s="47"/>
      <c r="SA127" s="47"/>
      <c r="SB127" s="47"/>
      <c r="SC127" s="47"/>
      <c r="SD127" s="47"/>
      <c r="SE127" s="47"/>
      <c r="SF127" s="47"/>
      <c r="SG127" s="47"/>
      <c r="SH127" s="47"/>
      <c r="SI127" s="47"/>
      <c r="SJ127" s="47"/>
    </row>
    <row r="128" spans="1:504" s="33" customFormat="1" x14ac:dyDescent="0.25">
      <c r="A128" s="33" t="str">
        <f>'Liste élèves'!A128</f>
        <v/>
      </c>
      <c r="B128" s="33" t="str">
        <f>IF('Liste élèves'!B128="","",'Liste élèves'!B128)</f>
        <v/>
      </c>
      <c r="C128" s="33" t="str">
        <f>IF('Liste élèves'!C128="","",'Liste élèves'!C128)</f>
        <v/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  <c r="IW128" s="47"/>
      <c r="IX128" s="47"/>
      <c r="IY128" s="47"/>
      <c r="IZ128" s="47"/>
      <c r="JA128" s="47"/>
      <c r="JB128" s="47"/>
      <c r="JC128" s="47"/>
      <c r="JD128" s="47"/>
      <c r="JE128" s="47"/>
      <c r="JF128" s="47"/>
      <c r="JG128" s="47"/>
      <c r="JH128" s="47"/>
      <c r="JI128" s="47"/>
      <c r="JJ128" s="47"/>
      <c r="JK128" s="47"/>
      <c r="JL128" s="47"/>
      <c r="JM128" s="47"/>
      <c r="JN128" s="47"/>
      <c r="JO128" s="47"/>
      <c r="JP128" s="47"/>
      <c r="JQ128" s="47"/>
      <c r="JR128" s="47"/>
      <c r="JS128" s="47"/>
      <c r="JT128" s="47"/>
      <c r="JU128" s="47"/>
      <c r="JV128" s="47"/>
      <c r="JW128" s="47"/>
      <c r="JX128" s="47"/>
      <c r="JY128" s="47"/>
      <c r="JZ128" s="47"/>
      <c r="KA128" s="47"/>
      <c r="KB128" s="47"/>
      <c r="KC128" s="47"/>
      <c r="KD128" s="47"/>
      <c r="KE128" s="47"/>
      <c r="KF128" s="47"/>
      <c r="KG128" s="47"/>
      <c r="KH128" s="47"/>
      <c r="KI128" s="47"/>
      <c r="KJ128" s="47"/>
      <c r="KK128" s="47"/>
      <c r="KL128" s="47"/>
      <c r="KM128" s="47"/>
      <c r="KN128" s="47"/>
      <c r="KO128" s="47"/>
      <c r="KP128" s="47"/>
      <c r="KQ128" s="47"/>
      <c r="KR128" s="47"/>
      <c r="KS128" s="47"/>
      <c r="KT128" s="47"/>
      <c r="KU128" s="47"/>
      <c r="KV128" s="47"/>
      <c r="KW128" s="47"/>
      <c r="KX128" s="47"/>
      <c r="KY128" s="47"/>
      <c r="KZ128" s="47"/>
      <c r="LA128" s="47"/>
      <c r="LB128" s="47"/>
      <c r="LC128" s="47"/>
      <c r="LD128" s="47"/>
      <c r="LE128" s="47"/>
      <c r="LF128" s="47"/>
      <c r="LG128" s="47"/>
      <c r="LH128" s="47"/>
      <c r="LI128" s="47"/>
      <c r="LJ128" s="47"/>
      <c r="LK128" s="47"/>
      <c r="LL128" s="47"/>
      <c r="LM128" s="47"/>
      <c r="LN128" s="47"/>
      <c r="LO128" s="47"/>
      <c r="LP128" s="47"/>
      <c r="LQ128" s="47"/>
      <c r="LR128" s="47"/>
      <c r="LS128" s="47"/>
      <c r="LT128" s="47"/>
      <c r="LU128" s="47"/>
      <c r="LV128" s="47"/>
      <c r="LW128" s="47"/>
      <c r="LX128" s="47"/>
      <c r="LY128" s="47"/>
      <c r="LZ128" s="47"/>
      <c r="MA128" s="47"/>
      <c r="MB128" s="47"/>
      <c r="MC128" s="47"/>
      <c r="MD128" s="47"/>
      <c r="ME128" s="47"/>
      <c r="MF128" s="47"/>
      <c r="MG128" s="47"/>
      <c r="MH128" s="47"/>
      <c r="MI128" s="47"/>
      <c r="MJ128" s="47"/>
      <c r="MK128" s="47"/>
      <c r="ML128" s="47"/>
      <c r="MM128" s="47"/>
      <c r="MN128" s="47"/>
      <c r="MO128" s="47"/>
      <c r="MP128" s="47"/>
      <c r="MQ128" s="47"/>
      <c r="MR128" s="47"/>
      <c r="MS128" s="47"/>
      <c r="MT128" s="47"/>
      <c r="MU128" s="47"/>
      <c r="MV128" s="47"/>
      <c r="MW128" s="47"/>
      <c r="MX128" s="47"/>
      <c r="MY128" s="47"/>
      <c r="MZ128" s="47"/>
      <c r="NA128" s="47"/>
      <c r="NB128" s="47"/>
      <c r="NC128" s="47"/>
      <c r="ND128" s="47"/>
      <c r="NE128" s="47"/>
      <c r="NF128" s="47"/>
      <c r="NG128" s="47"/>
      <c r="NH128" s="47"/>
      <c r="NI128" s="47"/>
      <c r="NJ128" s="47"/>
      <c r="NK128" s="47"/>
      <c r="NL128" s="47"/>
      <c r="NM128" s="47"/>
      <c r="NN128" s="47"/>
      <c r="NO128" s="47"/>
      <c r="NP128" s="47"/>
      <c r="NQ128" s="47"/>
      <c r="NR128" s="47"/>
      <c r="NS128" s="47"/>
      <c r="NT128" s="47"/>
      <c r="NU128" s="47"/>
      <c r="NV128" s="47"/>
      <c r="NW128" s="47"/>
      <c r="NX128" s="47"/>
      <c r="NY128" s="47"/>
      <c r="NZ128" s="47"/>
      <c r="OA128" s="47"/>
      <c r="OB128" s="47"/>
      <c r="OC128" s="47"/>
      <c r="OD128" s="47"/>
      <c r="OE128" s="47"/>
      <c r="OF128" s="47"/>
      <c r="OG128" s="47"/>
      <c r="OH128" s="47"/>
      <c r="OI128" s="47"/>
      <c r="OJ128" s="47"/>
      <c r="OK128" s="47"/>
      <c r="OL128" s="47"/>
      <c r="OM128" s="47"/>
      <c r="ON128" s="47"/>
      <c r="OO128" s="47"/>
      <c r="OP128" s="47"/>
      <c r="OQ128" s="47"/>
      <c r="OR128" s="47"/>
      <c r="OS128" s="47"/>
      <c r="OT128" s="47"/>
      <c r="OU128" s="47"/>
      <c r="OV128" s="47"/>
      <c r="OW128" s="47"/>
      <c r="OX128" s="47"/>
      <c r="OY128" s="47"/>
      <c r="OZ128" s="47"/>
      <c r="PA128" s="47"/>
      <c r="PB128" s="47"/>
      <c r="PC128" s="47"/>
      <c r="PD128" s="47"/>
      <c r="PE128" s="47"/>
      <c r="PF128" s="47"/>
      <c r="PG128" s="47"/>
      <c r="PH128" s="47"/>
      <c r="PI128" s="47"/>
      <c r="PJ128" s="47"/>
      <c r="PK128" s="47"/>
      <c r="PL128" s="47"/>
      <c r="PM128" s="47"/>
      <c r="PN128" s="47"/>
      <c r="PO128" s="47"/>
      <c r="PP128" s="47"/>
      <c r="PQ128" s="47"/>
      <c r="PR128" s="47"/>
      <c r="PS128" s="47"/>
      <c r="PT128" s="47"/>
      <c r="PU128" s="47"/>
      <c r="PV128" s="47"/>
      <c r="PW128" s="47"/>
      <c r="PX128" s="47"/>
      <c r="PY128" s="47"/>
      <c r="PZ128" s="47"/>
      <c r="QA128" s="47"/>
      <c r="QB128" s="47"/>
      <c r="QC128" s="47"/>
      <c r="QD128" s="47"/>
      <c r="QE128" s="47"/>
      <c r="QF128" s="47"/>
      <c r="QG128" s="47"/>
      <c r="QH128" s="47"/>
      <c r="QI128" s="47"/>
      <c r="QJ128" s="47"/>
      <c r="QK128" s="47"/>
      <c r="QL128" s="47"/>
      <c r="QM128" s="47"/>
      <c r="QN128" s="47"/>
      <c r="QO128" s="47"/>
      <c r="QP128" s="47"/>
      <c r="QQ128" s="47"/>
      <c r="QR128" s="47"/>
      <c r="QS128" s="47"/>
      <c r="QT128" s="47"/>
      <c r="QU128" s="47"/>
      <c r="QV128" s="47"/>
      <c r="QW128" s="47"/>
      <c r="QX128" s="47"/>
      <c r="QY128" s="47"/>
      <c r="QZ128" s="47"/>
      <c r="RA128" s="47"/>
      <c r="RB128" s="47"/>
      <c r="RC128" s="47"/>
      <c r="RD128" s="47"/>
      <c r="RE128" s="47"/>
      <c r="RF128" s="47"/>
      <c r="RG128" s="47"/>
      <c r="RH128" s="47"/>
      <c r="RI128" s="47"/>
      <c r="RJ128" s="47"/>
      <c r="RK128" s="47"/>
      <c r="RL128" s="47"/>
      <c r="RM128" s="47"/>
      <c r="RN128" s="47"/>
      <c r="RO128" s="47"/>
      <c r="RP128" s="47"/>
      <c r="RQ128" s="47"/>
      <c r="RR128" s="47"/>
      <c r="RS128" s="47"/>
      <c r="RT128" s="47"/>
      <c r="RU128" s="47"/>
      <c r="RV128" s="47"/>
      <c r="RW128" s="47"/>
      <c r="RX128" s="47"/>
      <c r="RY128" s="47"/>
      <c r="RZ128" s="47"/>
      <c r="SA128" s="47"/>
      <c r="SB128" s="47"/>
      <c r="SC128" s="47"/>
      <c r="SD128" s="47"/>
      <c r="SE128" s="47"/>
      <c r="SF128" s="47"/>
      <c r="SG128" s="47"/>
      <c r="SH128" s="47"/>
      <c r="SI128" s="47"/>
      <c r="SJ128" s="47"/>
    </row>
    <row r="129" spans="1:504" s="33" customFormat="1" x14ac:dyDescent="0.25">
      <c r="A129" s="33" t="str">
        <f>'Liste élèves'!A129</f>
        <v/>
      </c>
      <c r="B129" s="33" t="str">
        <f>IF('Liste élèves'!B129="","",'Liste élèves'!B129)</f>
        <v/>
      </c>
      <c r="C129" s="33" t="str">
        <f>IF('Liste élèves'!C129="","",'Liste élèves'!C129)</f>
        <v/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  <c r="IV129" s="47"/>
      <c r="IW129" s="47"/>
      <c r="IX129" s="47"/>
      <c r="IY129" s="47"/>
      <c r="IZ129" s="47"/>
      <c r="JA129" s="47"/>
      <c r="JB129" s="47"/>
      <c r="JC129" s="47"/>
      <c r="JD129" s="47"/>
      <c r="JE129" s="47"/>
      <c r="JF129" s="47"/>
      <c r="JG129" s="47"/>
      <c r="JH129" s="47"/>
      <c r="JI129" s="47"/>
      <c r="JJ129" s="47"/>
      <c r="JK129" s="47"/>
      <c r="JL129" s="47"/>
      <c r="JM129" s="47"/>
      <c r="JN129" s="47"/>
      <c r="JO129" s="47"/>
      <c r="JP129" s="47"/>
      <c r="JQ129" s="47"/>
      <c r="JR129" s="47"/>
      <c r="JS129" s="47"/>
      <c r="JT129" s="47"/>
      <c r="JU129" s="47"/>
      <c r="JV129" s="47"/>
      <c r="JW129" s="47"/>
      <c r="JX129" s="47"/>
      <c r="JY129" s="47"/>
      <c r="JZ129" s="47"/>
      <c r="KA129" s="47"/>
      <c r="KB129" s="47"/>
      <c r="KC129" s="47"/>
      <c r="KD129" s="47"/>
      <c r="KE129" s="47"/>
      <c r="KF129" s="47"/>
      <c r="KG129" s="47"/>
      <c r="KH129" s="47"/>
      <c r="KI129" s="47"/>
      <c r="KJ129" s="47"/>
      <c r="KK129" s="47"/>
      <c r="KL129" s="47"/>
      <c r="KM129" s="47"/>
      <c r="KN129" s="47"/>
      <c r="KO129" s="47"/>
      <c r="KP129" s="47"/>
      <c r="KQ129" s="47"/>
      <c r="KR129" s="47"/>
      <c r="KS129" s="47"/>
      <c r="KT129" s="47"/>
      <c r="KU129" s="47"/>
      <c r="KV129" s="47"/>
      <c r="KW129" s="47"/>
      <c r="KX129" s="47"/>
      <c r="KY129" s="47"/>
      <c r="KZ129" s="47"/>
      <c r="LA129" s="47"/>
      <c r="LB129" s="47"/>
      <c r="LC129" s="47"/>
      <c r="LD129" s="47"/>
      <c r="LE129" s="47"/>
      <c r="LF129" s="47"/>
      <c r="LG129" s="47"/>
      <c r="LH129" s="47"/>
      <c r="LI129" s="47"/>
      <c r="LJ129" s="47"/>
      <c r="LK129" s="47"/>
      <c r="LL129" s="47"/>
      <c r="LM129" s="47"/>
      <c r="LN129" s="47"/>
      <c r="LO129" s="47"/>
      <c r="LP129" s="47"/>
      <c r="LQ129" s="47"/>
      <c r="LR129" s="47"/>
      <c r="LS129" s="47"/>
      <c r="LT129" s="47"/>
      <c r="LU129" s="47"/>
      <c r="LV129" s="47"/>
      <c r="LW129" s="47"/>
      <c r="LX129" s="47"/>
      <c r="LY129" s="47"/>
      <c r="LZ129" s="47"/>
      <c r="MA129" s="47"/>
      <c r="MB129" s="47"/>
      <c r="MC129" s="47"/>
      <c r="MD129" s="47"/>
      <c r="ME129" s="47"/>
      <c r="MF129" s="47"/>
      <c r="MG129" s="47"/>
      <c r="MH129" s="47"/>
      <c r="MI129" s="47"/>
      <c r="MJ129" s="47"/>
      <c r="MK129" s="47"/>
      <c r="ML129" s="47"/>
      <c r="MM129" s="47"/>
      <c r="MN129" s="47"/>
      <c r="MO129" s="47"/>
      <c r="MP129" s="47"/>
      <c r="MQ129" s="47"/>
      <c r="MR129" s="47"/>
      <c r="MS129" s="47"/>
      <c r="MT129" s="47"/>
      <c r="MU129" s="47"/>
      <c r="MV129" s="47"/>
      <c r="MW129" s="47"/>
      <c r="MX129" s="47"/>
      <c r="MY129" s="47"/>
      <c r="MZ129" s="47"/>
      <c r="NA129" s="47"/>
      <c r="NB129" s="47"/>
      <c r="NC129" s="47"/>
      <c r="ND129" s="47"/>
      <c r="NE129" s="47"/>
      <c r="NF129" s="47"/>
      <c r="NG129" s="47"/>
      <c r="NH129" s="47"/>
      <c r="NI129" s="47"/>
      <c r="NJ129" s="47"/>
      <c r="NK129" s="47"/>
      <c r="NL129" s="47"/>
      <c r="NM129" s="47"/>
      <c r="NN129" s="47"/>
      <c r="NO129" s="47"/>
      <c r="NP129" s="47"/>
      <c r="NQ129" s="47"/>
      <c r="NR129" s="47"/>
      <c r="NS129" s="47"/>
      <c r="NT129" s="47"/>
      <c r="NU129" s="47"/>
      <c r="NV129" s="47"/>
      <c r="NW129" s="47"/>
      <c r="NX129" s="47"/>
      <c r="NY129" s="47"/>
      <c r="NZ129" s="47"/>
      <c r="OA129" s="47"/>
      <c r="OB129" s="47"/>
      <c r="OC129" s="47"/>
      <c r="OD129" s="47"/>
      <c r="OE129" s="47"/>
      <c r="OF129" s="47"/>
      <c r="OG129" s="47"/>
      <c r="OH129" s="47"/>
      <c r="OI129" s="47"/>
      <c r="OJ129" s="47"/>
      <c r="OK129" s="47"/>
      <c r="OL129" s="47"/>
      <c r="OM129" s="47"/>
      <c r="ON129" s="47"/>
      <c r="OO129" s="47"/>
      <c r="OP129" s="47"/>
      <c r="OQ129" s="47"/>
      <c r="OR129" s="47"/>
      <c r="OS129" s="47"/>
      <c r="OT129" s="47"/>
      <c r="OU129" s="47"/>
      <c r="OV129" s="47"/>
      <c r="OW129" s="47"/>
      <c r="OX129" s="47"/>
      <c r="OY129" s="47"/>
      <c r="OZ129" s="47"/>
      <c r="PA129" s="47"/>
      <c r="PB129" s="47"/>
      <c r="PC129" s="47"/>
      <c r="PD129" s="47"/>
      <c r="PE129" s="47"/>
      <c r="PF129" s="47"/>
      <c r="PG129" s="47"/>
      <c r="PH129" s="47"/>
      <c r="PI129" s="47"/>
      <c r="PJ129" s="47"/>
      <c r="PK129" s="47"/>
      <c r="PL129" s="47"/>
      <c r="PM129" s="47"/>
      <c r="PN129" s="47"/>
      <c r="PO129" s="47"/>
      <c r="PP129" s="47"/>
      <c r="PQ129" s="47"/>
      <c r="PR129" s="47"/>
      <c r="PS129" s="47"/>
      <c r="PT129" s="47"/>
      <c r="PU129" s="47"/>
      <c r="PV129" s="47"/>
      <c r="PW129" s="47"/>
      <c r="PX129" s="47"/>
      <c r="PY129" s="47"/>
      <c r="PZ129" s="47"/>
      <c r="QA129" s="47"/>
      <c r="QB129" s="47"/>
      <c r="QC129" s="47"/>
      <c r="QD129" s="47"/>
      <c r="QE129" s="47"/>
      <c r="QF129" s="47"/>
      <c r="QG129" s="47"/>
      <c r="QH129" s="47"/>
      <c r="QI129" s="47"/>
      <c r="QJ129" s="47"/>
      <c r="QK129" s="47"/>
      <c r="QL129" s="47"/>
      <c r="QM129" s="47"/>
      <c r="QN129" s="47"/>
      <c r="QO129" s="47"/>
      <c r="QP129" s="47"/>
      <c r="QQ129" s="47"/>
      <c r="QR129" s="47"/>
      <c r="QS129" s="47"/>
      <c r="QT129" s="47"/>
      <c r="QU129" s="47"/>
      <c r="QV129" s="47"/>
      <c r="QW129" s="47"/>
      <c r="QX129" s="47"/>
      <c r="QY129" s="47"/>
      <c r="QZ129" s="47"/>
      <c r="RA129" s="47"/>
      <c r="RB129" s="47"/>
      <c r="RC129" s="47"/>
      <c r="RD129" s="47"/>
      <c r="RE129" s="47"/>
      <c r="RF129" s="47"/>
      <c r="RG129" s="47"/>
      <c r="RH129" s="47"/>
      <c r="RI129" s="47"/>
      <c r="RJ129" s="47"/>
      <c r="RK129" s="47"/>
      <c r="RL129" s="47"/>
      <c r="RM129" s="47"/>
      <c r="RN129" s="47"/>
      <c r="RO129" s="47"/>
      <c r="RP129" s="47"/>
      <c r="RQ129" s="47"/>
      <c r="RR129" s="47"/>
      <c r="RS129" s="47"/>
      <c r="RT129" s="47"/>
      <c r="RU129" s="47"/>
      <c r="RV129" s="47"/>
      <c r="RW129" s="47"/>
      <c r="RX129" s="47"/>
      <c r="RY129" s="47"/>
      <c r="RZ129" s="47"/>
      <c r="SA129" s="47"/>
      <c r="SB129" s="47"/>
      <c r="SC129" s="47"/>
      <c r="SD129" s="47"/>
      <c r="SE129" s="47"/>
      <c r="SF129" s="47"/>
      <c r="SG129" s="47"/>
      <c r="SH129" s="47"/>
      <c r="SI129" s="47"/>
      <c r="SJ129" s="47"/>
    </row>
    <row r="130" spans="1:504" s="33" customFormat="1" x14ac:dyDescent="0.25">
      <c r="A130" s="33" t="str">
        <f>'Liste élèves'!A130</f>
        <v/>
      </c>
      <c r="B130" s="33" t="str">
        <f>IF('Liste élèves'!B130="","",'Liste élèves'!B130)</f>
        <v/>
      </c>
      <c r="C130" s="33" t="str">
        <f>IF('Liste élèves'!C130="","",'Liste élèves'!C130)</f>
        <v/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  <c r="IW130" s="47"/>
      <c r="IX130" s="47"/>
      <c r="IY130" s="47"/>
      <c r="IZ130" s="47"/>
      <c r="JA130" s="47"/>
      <c r="JB130" s="47"/>
      <c r="JC130" s="47"/>
      <c r="JD130" s="47"/>
      <c r="JE130" s="47"/>
      <c r="JF130" s="47"/>
      <c r="JG130" s="47"/>
      <c r="JH130" s="47"/>
      <c r="JI130" s="47"/>
      <c r="JJ130" s="47"/>
      <c r="JK130" s="47"/>
      <c r="JL130" s="47"/>
      <c r="JM130" s="47"/>
      <c r="JN130" s="47"/>
      <c r="JO130" s="47"/>
      <c r="JP130" s="47"/>
      <c r="JQ130" s="47"/>
      <c r="JR130" s="47"/>
      <c r="JS130" s="47"/>
      <c r="JT130" s="47"/>
      <c r="JU130" s="47"/>
      <c r="JV130" s="47"/>
      <c r="JW130" s="47"/>
      <c r="JX130" s="47"/>
      <c r="JY130" s="47"/>
      <c r="JZ130" s="47"/>
      <c r="KA130" s="47"/>
      <c r="KB130" s="47"/>
      <c r="KC130" s="47"/>
      <c r="KD130" s="47"/>
      <c r="KE130" s="47"/>
      <c r="KF130" s="47"/>
      <c r="KG130" s="47"/>
      <c r="KH130" s="47"/>
      <c r="KI130" s="47"/>
      <c r="KJ130" s="47"/>
      <c r="KK130" s="47"/>
      <c r="KL130" s="47"/>
      <c r="KM130" s="47"/>
      <c r="KN130" s="47"/>
      <c r="KO130" s="47"/>
      <c r="KP130" s="47"/>
      <c r="KQ130" s="47"/>
      <c r="KR130" s="47"/>
      <c r="KS130" s="47"/>
      <c r="KT130" s="47"/>
      <c r="KU130" s="47"/>
      <c r="KV130" s="47"/>
      <c r="KW130" s="47"/>
      <c r="KX130" s="47"/>
      <c r="KY130" s="47"/>
      <c r="KZ130" s="47"/>
      <c r="LA130" s="47"/>
      <c r="LB130" s="47"/>
      <c r="LC130" s="47"/>
      <c r="LD130" s="47"/>
      <c r="LE130" s="47"/>
      <c r="LF130" s="47"/>
      <c r="LG130" s="47"/>
      <c r="LH130" s="47"/>
      <c r="LI130" s="47"/>
      <c r="LJ130" s="47"/>
      <c r="LK130" s="47"/>
      <c r="LL130" s="47"/>
      <c r="LM130" s="47"/>
      <c r="LN130" s="47"/>
      <c r="LO130" s="47"/>
      <c r="LP130" s="47"/>
      <c r="LQ130" s="47"/>
      <c r="LR130" s="47"/>
      <c r="LS130" s="47"/>
      <c r="LT130" s="47"/>
      <c r="LU130" s="47"/>
      <c r="LV130" s="47"/>
      <c r="LW130" s="47"/>
      <c r="LX130" s="47"/>
      <c r="LY130" s="47"/>
      <c r="LZ130" s="47"/>
      <c r="MA130" s="47"/>
      <c r="MB130" s="47"/>
      <c r="MC130" s="47"/>
      <c r="MD130" s="47"/>
      <c r="ME130" s="47"/>
      <c r="MF130" s="47"/>
      <c r="MG130" s="47"/>
      <c r="MH130" s="47"/>
      <c r="MI130" s="47"/>
      <c r="MJ130" s="47"/>
      <c r="MK130" s="47"/>
      <c r="ML130" s="47"/>
      <c r="MM130" s="47"/>
      <c r="MN130" s="47"/>
      <c r="MO130" s="47"/>
      <c r="MP130" s="47"/>
      <c r="MQ130" s="47"/>
      <c r="MR130" s="47"/>
      <c r="MS130" s="47"/>
      <c r="MT130" s="47"/>
      <c r="MU130" s="47"/>
      <c r="MV130" s="47"/>
      <c r="MW130" s="47"/>
      <c r="MX130" s="47"/>
      <c r="MY130" s="47"/>
      <c r="MZ130" s="47"/>
      <c r="NA130" s="47"/>
      <c r="NB130" s="47"/>
      <c r="NC130" s="47"/>
      <c r="ND130" s="47"/>
      <c r="NE130" s="47"/>
      <c r="NF130" s="47"/>
      <c r="NG130" s="47"/>
      <c r="NH130" s="47"/>
      <c r="NI130" s="47"/>
      <c r="NJ130" s="47"/>
      <c r="NK130" s="47"/>
      <c r="NL130" s="47"/>
      <c r="NM130" s="47"/>
      <c r="NN130" s="47"/>
      <c r="NO130" s="47"/>
      <c r="NP130" s="47"/>
      <c r="NQ130" s="47"/>
      <c r="NR130" s="47"/>
      <c r="NS130" s="47"/>
      <c r="NT130" s="47"/>
      <c r="NU130" s="47"/>
      <c r="NV130" s="47"/>
      <c r="NW130" s="47"/>
      <c r="NX130" s="47"/>
      <c r="NY130" s="47"/>
      <c r="NZ130" s="47"/>
      <c r="OA130" s="47"/>
      <c r="OB130" s="47"/>
      <c r="OC130" s="47"/>
      <c r="OD130" s="47"/>
      <c r="OE130" s="47"/>
      <c r="OF130" s="47"/>
      <c r="OG130" s="47"/>
      <c r="OH130" s="47"/>
      <c r="OI130" s="47"/>
      <c r="OJ130" s="47"/>
      <c r="OK130" s="47"/>
      <c r="OL130" s="47"/>
      <c r="OM130" s="47"/>
      <c r="ON130" s="47"/>
      <c r="OO130" s="47"/>
      <c r="OP130" s="47"/>
      <c r="OQ130" s="47"/>
      <c r="OR130" s="47"/>
      <c r="OS130" s="47"/>
      <c r="OT130" s="47"/>
      <c r="OU130" s="47"/>
      <c r="OV130" s="47"/>
      <c r="OW130" s="47"/>
      <c r="OX130" s="47"/>
      <c r="OY130" s="47"/>
      <c r="OZ130" s="47"/>
      <c r="PA130" s="47"/>
      <c r="PB130" s="47"/>
      <c r="PC130" s="47"/>
      <c r="PD130" s="47"/>
      <c r="PE130" s="47"/>
      <c r="PF130" s="47"/>
      <c r="PG130" s="47"/>
      <c r="PH130" s="47"/>
      <c r="PI130" s="47"/>
      <c r="PJ130" s="47"/>
      <c r="PK130" s="47"/>
      <c r="PL130" s="47"/>
      <c r="PM130" s="47"/>
      <c r="PN130" s="47"/>
      <c r="PO130" s="47"/>
      <c r="PP130" s="47"/>
      <c r="PQ130" s="47"/>
      <c r="PR130" s="47"/>
      <c r="PS130" s="47"/>
      <c r="PT130" s="47"/>
      <c r="PU130" s="47"/>
      <c r="PV130" s="47"/>
      <c r="PW130" s="47"/>
      <c r="PX130" s="47"/>
      <c r="PY130" s="47"/>
      <c r="PZ130" s="47"/>
      <c r="QA130" s="47"/>
      <c r="QB130" s="47"/>
      <c r="QC130" s="47"/>
      <c r="QD130" s="47"/>
      <c r="QE130" s="47"/>
      <c r="QF130" s="47"/>
      <c r="QG130" s="47"/>
      <c r="QH130" s="47"/>
      <c r="QI130" s="47"/>
      <c r="QJ130" s="47"/>
      <c r="QK130" s="47"/>
      <c r="QL130" s="47"/>
      <c r="QM130" s="47"/>
      <c r="QN130" s="47"/>
      <c r="QO130" s="47"/>
      <c r="QP130" s="47"/>
      <c r="QQ130" s="47"/>
      <c r="QR130" s="47"/>
      <c r="QS130" s="47"/>
      <c r="QT130" s="47"/>
      <c r="QU130" s="47"/>
      <c r="QV130" s="47"/>
      <c r="QW130" s="47"/>
      <c r="QX130" s="47"/>
      <c r="QY130" s="47"/>
      <c r="QZ130" s="47"/>
      <c r="RA130" s="47"/>
      <c r="RB130" s="47"/>
      <c r="RC130" s="47"/>
      <c r="RD130" s="47"/>
      <c r="RE130" s="47"/>
      <c r="RF130" s="47"/>
      <c r="RG130" s="47"/>
      <c r="RH130" s="47"/>
      <c r="RI130" s="47"/>
      <c r="RJ130" s="47"/>
      <c r="RK130" s="47"/>
      <c r="RL130" s="47"/>
      <c r="RM130" s="47"/>
      <c r="RN130" s="47"/>
      <c r="RO130" s="47"/>
      <c r="RP130" s="47"/>
      <c r="RQ130" s="47"/>
      <c r="RR130" s="47"/>
      <c r="RS130" s="47"/>
      <c r="RT130" s="47"/>
      <c r="RU130" s="47"/>
      <c r="RV130" s="47"/>
      <c r="RW130" s="47"/>
      <c r="RX130" s="47"/>
      <c r="RY130" s="47"/>
      <c r="RZ130" s="47"/>
      <c r="SA130" s="47"/>
      <c r="SB130" s="47"/>
      <c r="SC130" s="47"/>
      <c r="SD130" s="47"/>
      <c r="SE130" s="47"/>
      <c r="SF130" s="47"/>
      <c r="SG130" s="47"/>
      <c r="SH130" s="47"/>
      <c r="SI130" s="47"/>
      <c r="SJ130" s="47"/>
    </row>
    <row r="131" spans="1:504" s="33" customFormat="1" x14ac:dyDescent="0.25">
      <c r="A131" s="33" t="str">
        <f>'Liste élèves'!A131</f>
        <v/>
      </c>
      <c r="B131" s="33" t="str">
        <f>IF('Liste élèves'!B131="","",'Liste élèves'!B131)</f>
        <v/>
      </c>
      <c r="C131" s="33" t="str">
        <f>IF('Liste élèves'!C131="","",'Liste élèves'!C131)</f>
        <v/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  <c r="IV131" s="47"/>
      <c r="IW131" s="47"/>
      <c r="IX131" s="47"/>
      <c r="IY131" s="47"/>
      <c r="IZ131" s="47"/>
      <c r="JA131" s="47"/>
      <c r="JB131" s="47"/>
      <c r="JC131" s="47"/>
      <c r="JD131" s="47"/>
      <c r="JE131" s="47"/>
      <c r="JF131" s="47"/>
      <c r="JG131" s="47"/>
      <c r="JH131" s="47"/>
      <c r="JI131" s="47"/>
      <c r="JJ131" s="47"/>
      <c r="JK131" s="47"/>
      <c r="JL131" s="47"/>
      <c r="JM131" s="47"/>
      <c r="JN131" s="47"/>
      <c r="JO131" s="47"/>
      <c r="JP131" s="47"/>
      <c r="JQ131" s="47"/>
      <c r="JR131" s="47"/>
      <c r="JS131" s="47"/>
      <c r="JT131" s="47"/>
      <c r="JU131" s="47"/>
      <c r="JV131" s="47"/>
      <c r="JW131" s="47"/>
      <c r="JX131" s="47"/>
      <c r="JY131" s="47"/>
      <c r="JZ131" s="47"/>
      <c r="KA131" s="47"/>
      <c r="KB131" s="47"/>
      <c r="KC131" s="47"/>
      <c r="KD131" s="47"/>
      <c r="KE131" s="47"/>
      <c r="KF131" s="47"/>
      <c r="KG131" s="47"/>
      <c r="KH131" s="47"/>
      <c r="KI131" s="47"/>
      <c r="KJ131" s="47"/>
      <c r="KK131" s="47"/>
      <c r="KL131" s="47"/>
      <c r="KM131" s="47"/>
      <c r="KN131" s="47"/>
      <c r="KO131" s="47"/>
      <c r="KP131" s="47"/>
      <c r="KQ131" s="47"/>
      <c r="KR131" s="47"/>
      <c r="KS131" s="47"/>
      <c r="KT131" s="47"/>
      <c r="KU131" s="47"/>
      <c r="KV131" s="47"/>
      <c r="KW131" s="47"/>
      <c r="KX131" s="47"/>
      <c r="KY131" s="47"/>
      <c r="KZ131" s="47"/>
      <c r="LA131" s="47"/>
      <c r="LB131" s="47"/>
      <c r="LC131" s="47"/>
      <c r="LD131" s="47"/>
      <c r="LE131" s="47"/>
      <c r="LF131" s="47"/>
      <c r="LG131" s="47"/>
      <c r="LH131" s="47"/>
      <c r="LI131" s="47"/>
      <c r="LJ131" s="47"/>
      <c r="LK131" s="47"/>
      <c r="LL131" s="47"/>
      <c r="LM131" s="47"/>
      <c r="LN131" s="47"/>
      <c r="LO131" s="47"/>
      <c r="LP131" s="47"/>
      <c r="LQ131" s="47"/>
      <c r="LR131" s="47"/>
      <c r="LS131" s="47"/>
      <c r="LT131" s="47"/>
      <c r="LU131" s="47"/>
      <c r="LV131" s="47"/>
      <c r="LW131" s="47"/>
      <c r="LX131" s="47"/>
      <c r="LY131" s="47"/>
      <c r="LZ131" s="47"/>
      <c r="MA131" s="47"/>
      <c r="MB131" s="47"/>
      <c r="MC131" s="47"/>
      <c r="MD131" s="47"/>
      <c r="ME131" s="47"/>
      <c r="MF131" s="47"/>
      <c r="MG131" s="47"/>
      <c r="MH131" s="47"/>
      <c r="MI131" s="47"/>
      <c r="MJ131" s="47"/>
      <c r="MK131" s="47"/>
      <c r="ML131" s="47"/>
      <c r="MM131" s="47"/>
      <c r="MN131" s="47"/>
      <c r="MO131" s="47"/>
      <c r="MP131" s="47"/>
      <c r="MQ131" s="47"/>
      <c r="MR131" s="47"/>
      <c r="MS131" s="47"/>
      <c r="MT131" s="47"/>
      <c r="MU131" s="47"/>
      <c r="MV131" s="47"/>
      <c r="MW131" s="47"/>
      <c r="MX131" s="47"/>
      <c r="MY131" s="47"/>
      <c r="MZ131" s="47"/>
      <c r="NA131" s="47"/>
      <c r="NB131" s="47"/>
      <c r="NC131" s="47"/>
      <c r="ND131" s="47"/>
      <c r="NE131" s="47"/>
      <c r="NF131" s="47"/>
      <c r="NG131" s="47"/>
      <c r="NH131" s="47"/>
      <c r="NI131" s="47"/>
      <c r="NJ131" s="47"/>
      <c r="NK131" s="47"/>
      <c r="NL131" s="47"/>
      <c r="NM131" s="47"/>
      <c r="NN131" s="47"/>
      <c r="NO131" s="47"/>
      <c r="NP131" s="47"/>
      <c r="NQ131" s="47"/>
      <c r="NR131" s="47"/>
      <c r="NS131" s="47"/>
      <c r="NT131" s="47"/>
      <c r="NU131" s="47"/>
      <c r="NV131" s="47"/>
      <c r="NW131" s="47"/>
      <c r="NX131" s="47"/>
      <c r="NY131" s="47"/>
      <c r="NZ131" s="47"/>
      <c r="OA131" s="47"/>
      <c r="OB131" s="47"/>
      <c r="OC131" s="47"/>
      <c r="OD131" s="47"/>
      <c r="OE131" s="47"/>
      <c r="OF131" s="47"/>
      <c r="OG131" s="47"/>
      <c r="OH131" s="47"/>
      <c r="OI131" s="47"/>
      <c r="OJ131" s="47"/>
      <c r="OK131" s="47"/>
      <c r="OL131" s="47"/>
      <c r="OM131" s="47"/>
      <c r="ON131" s="47"/>
      <c r="OO131" s="47"/>
      <c r="OP131" s="47"/>
      <c r="OQ131" s="47"/>
      <c r="OR131" s="47"/>
      <c r="OS131" s="47"/>
      <c r="OT131" s="47"/>
      <c r="OU131" s="47"/>
      <c r="OV131" s="47"/>
      <c r="OW131" s="47"/>
      <c r="OX131" s="47"/>
      <c r="OY131" s="47"/>
      <c r="OZ131" s="47"/>
      <c r="PA131" s="47"/>
      <c r="PB131" s="47"/>
      <c r="PC131" s="47"/>
      <c r="PD131" s="47"/>
      <c r="PE131" s="47"/>
      <c r="PF131" s="47"/>
      <c r="PG131" s="47"/>
      <c r="PH131" s="47"/>
      <c r="PI131" s="47"/>
      <c r="PJ131" s="47"/>
      <c r="PK131" s="47"/>
      <c r="PL131" s="47"/>
      <c r="PM131" s="47"/>
      <c r="PN131" s="47"/>
      <c r="PO131" s="47"/>
      <c r="PP131" s="47"/>
      <c r="PQ131" s="47"/>
      <c r="PR131" s="47"/>
      <c r="PS131" s="47"/>
      <c r="PT131" s="47"/>
      <c r="PU131" s="47"/>
      <c r="PV131" s="47"/>
      <c r="PW131" s="47"/>
      <c r="PX131" s="47"/>
      <c r="PY131" s="47"/>
      <c r="PZ131" s="47"/>
      <c r="QA131" s="47"/>
      <c r="QB131" s="47"/>
      <c r="QC131" s="47"/>
      <c r="QD131" s="47"/>
      <c r="QE131" s="47"/>
      <c r="QF131" s="47"/>
      <c r="QG131" s="47"/>
      <c r="QH131" s="47"/>
      <c r="QI131" s="47"/>
      <c r="QJ131" s="47"/>
      <c r="QK131" s="47"/>
      <c r="QL131" s="47"/>
      <c r="QM131" s="47"/>
      <c r="QN131" s="47"/>
      <c r="QO131" s="47"/>
      <c r="QP131" s="47"/>
      <c r="QQ131" s="47"/>
      <c r="QR131" s="47"/>
      <c r="QS131" s="47"/>
      <c r="QT131" s="47"/>
      <c r="QU131" s="47"/>
      <c r="QV131" s="47"/>
      <c r="QW131" s="47"/>
      <c r="QX131" s="47"/>
      <c r="QY131" s="47"/>
      <c r="QZ131" s="47"/>
      <c r="RA131" s="47"/>
      <c r="RB131" s="47"/>
      <c r="RC131" s="47"/>
      <c r="RD131" s="47"/>
      <c r="RE131" s="47"/>
      <c r="RF131" s="47"/>
      <c r="RG131" s="47"/>
      <c r="RH131" s="47"/>
      <c r="RI131" s="47"/>
      <c r="RJ131" s="47"/>
      <c r="RK131" s="47"/>
      <c r="RL131" s="47"/>
      <c r="RM131" s="47"/>
      <c r="RN131" s="47"/>
      <c r="RO131" s="47"/>
      <c r="RP131" s="47"/>
      <c r="RQ131" s="47"/>
      <c r="RR131" s="47"/>
      <c r="RS131" s="47"/>
      <c r="RT131" s="47"/>
      <c r="RU131" s="47"/>
      <c r="RV131" s="47"/>
      <c r="RW131" s="47"/>
      <c r="RX131" s="47"/>
      <c r="RY131" s="47"/>
      <c r="RZ131" s="47"/>
      <c r="SA131" s="47"/>
      <c r="SB131" s="47"/>
      <c r="SC131" s="47"/>
      <c r="SD131" s="47"/>
      <c r="SE131" s="47"/>
      <c r="SF131" s="47"/>
      <c r="SG131" s="47"/>
      <c r="SH131" s="47"/>
      <c r="SI131" s="47"/>
      <c r="SJ131" s="47"/>
    </row>
    <row r="132" spans="1:504" s="33" customFormat="1" x14ac:dyDescent="0.25">
      <c r="A132" s="33" t="str">
        <f>'Liste élèves'!A132</f>
        <v/>
      </c>
      <c r="B132" s="33" t="str">
        <f>IF('Liste élèves'!B132="","",'Liste élèves'!B132)</f>
        <v/>
      </c>
      <c r="C132" s="33" t="str">
        <f>IF('Liste élèves'!C132="","",'Liste élèves'!C132)</f>
        <v/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  <c r="IV132" s="47"/>
      <c r="IW132" s="47"/>
      <c r="IX132" s="47"/>
      <c r="IY132" s="47"/>
      <c r="IZ132" s="47"/>
      <c r="JA132" s="47"/>
      <c r="JB132" s="47"/>
      <c r="JC132" s="47"/>
      <c r="JD132" s="47"/>
      <c r="JE132" s="47"/>
      <c r="JF132" s="47"/>
      <c r="JG132" s="47"/>
      <c r="JH132" s="47"/>
      <c r="JI132" s="47"/>
      <c r="JJ132" s="47"/>
      <c r="JK132" s="47"/>
      <c r="JL132" s="47"/>
      <c r="JM132" s="47"/>
      <c r="JN132" s="47"/>
      <c r="JO132" s="47"/>
      <c r="JP132" s="47"/>
      <c r="JQ132" s="47"/>
      <c r="JR132" s="47"/>
      <c r="JS132" s="47"/>
      <c r="JT132" s="47"/>
      <c r="JU132" s="47"/>
      <c r="JV132" s="47"/>
      <c r="JW132" s="47"/>
      <c r="JX132" s="47"/>
      <c r="JY132" s="47"/>
      <c r="JZ132" s="47"/>
      <c r="KA132" s="47"/>
      <c r="KB132" s="47"/>
      <c r="KC132" s="47"/>
      <c r="KD132" s="47"/>
      <c r="KE132" s="47"/>
      <c r="KF132" s="47"/>
      <c r="KG132" s="47"/>
      <c r="KH132" s="47"/>
      <c r="KI132" s="47"/>
      <c r="KJ132" s="47"/>
      <c r="KK132" s="47"/>
      <c r="KL132" s="47"/>
      <c r="KM132" s="47"/>
      <c r="KN132" s="47"/>
      <c r="KO132" s="47"/>
      <c r="KP132" s="47"/>
      <c r="KQ132" s="47"/>
      <c r="KR132" s="47"/>
      <c r="KS132" s="47"/>
      <c r="KT132" s="47"/>
      <c r="KU132" s="47"/>
      <c r="KV132" s="47"/>
      <c r="KW132" s="47"/>
      <c r="KX132" s="47"/>
      <c r="KY132" s="47"/>
      <c r="KZ132" s="47"/>
      <c r="LA132" s="47"/>
      <c r="LB132" s="47"/>
      <c r="LC132" s="47"/>
      <c r="LD132" s="47"/>
      <c r="LE132" s="47"/>
      <c r="LF132" s="47"/>
      <c r="LG132" s="47"/>
      <c r="LH132" s="47"/>
      <c r="LI132" s="47"/>
      <c r="LJ132" s="47"/>
      <c r="LK132" s="47"/>
      <c r="LL132" s="47"/>
      <c r="LM132" s="47"/>
      <c r="LN132" s="47"/>
      <c r="LO132" s="47"/>
      <c r="LP132" s="47"/>
      <c r="LQ132" s="47"/>
      <c r="LR132" s="47"/>
      <c r="LS132" s="47"/>
      <c r="LT132" s="47"/>
      <c r="LU132" s="47"/>
      <c r="LV132" s="47"/>
      <c r="LW132" s="47"/>
      <c r="LX132" s="47"/>
      <c r="LY132" s="47"/>
      <c r="LZ132" s="47"/>
      <c r="MA132" s="47"/>
      <c r="MB132" s="47"/>
      <c r="MC132" s="47"/>
      <c r="MD132" s="47"/>
      <c r="ME132" s="47"/>
      <c r="MF132" s="47"/>
      <c r="MG132" s="47"/>
      <c r="MH132" s="47"/>
      <c r="MI132" s="47"/>
      <c r="MJ132" s="47"/>
      <c r="MK132" s="47"/>
      <c r="ML132" s="47"/>
      <c r="MM132" s="47"/>
      <c r="MN132" s="47"/>
      <c r="MO132" s="47"/>
      <c r="MP132" s="47"/>
      <c r="MQ132" s="47"/>
      <c r="MR132" s="47"/>
      <c r="MS132" s="47"/>
      <c r="MT132" s="47"/>
      <c r="MU132" s="47"/>
      <c r="MV132" s="47"/>
      <c r="MW132" s="47"/>
      <c r="MX132" s="47"/>
      <c r="MY132" s="47"/>
      <c r="MZ132" s="47"/>
      <c r="NA132" s="47"/>
      <c r="NB132" s="47"/>
      <c r="NC132" s="47"/>
      <c r="ND132" s="47"/>
      <c r="NE132" s="47"/>
      <c r="NF132" s="47"/>
      <c r="NG132" s="47"/>
      <c r="NH132" s="47"/>
      <c r="NI132" s="47"/>
      <c r="NJ132" s="47"/>
      <c r="NK132" s="47"/>
      <c r="NL132" s="47"/>
      <c r="NM132" s="47"/>
      <c r="NN132" s="47"/>
      <c r="NO132" s="47"/>
      <c r="NP132" s="47"/>
      <c r="NQ132" s="47"/>
      <c r="NR132" s="47"/>
      <c r="NS132" s="47"/>
      <c r="NT132" s="47"/>
      <c r="NU132" s="47"/>
      <c r="NV132" s="47"/>
      <c r="NW132" s="47"/>
      <c r="NX132" s="47"/>
      <c r="NY132" s="47"/>
      <c r="NZ132" s="47"/>
      <c r="OA132" s="47"/>
      <c r="OB132" s="47"/>
      <c r="OC132" s="47"/>
      <c r="OD132" s="47"/>
      <c r="OE132" s="47"/>
      <c r="OF132" s="47"/>
      <c r="OG132" s="47"/>
      <c r="OH132" s="47"/>
      <c r="OI132" s="47"/>
      <c r="OJ132" s="47"/>
      <c r="OK132" s="47"/>
      <c r="OL132" s="47"/>
      <c r="OM132" s="47"/>
      <c r="ON132" s="47"/>
      <c r="OO132" s="47"/>
      <c r="OP132" s="47"/>
      <c r="OQ132" s="47"/>
      <c r="OR132" s="47"/>
      <c r="OS132" s="47"/>
      <c r="OT132" s="47"/>
      <c r="OU132" s="47"/>
      <c r="OV132" s="47"/>
      <c r="OW132" s="47"/>
      <c r="OX132" s="47"/>
      <c r="OY132" s="47"/>
      <c r="OZ132" s="47"/>
      <c r="PA132" s="47"/>
      <c r="PB132" s="47"/>
      <c r="PC132" s="47"/>
      <c r="PD132" s="47"/>
      <c r="PE132" s="47"/>
      <c r="PF132" s="47"/>
      <c r="PG132" s="47"/>
      <c r="PH132" s="47"/>
      <c r="PI132" s="47"/>
      <c r="PJ132" s="47"/>
      <c r="PK132" s="47"/>
      <c r="PL132" s="47"/>
      <c r="PM132" s="47"/>
      <c r="PN132" s="47"/>
      <c r="PO132" s="47"/>
      <c r="PP132" s="47"/>
      <c r="PQ132" s="47"/>
      <c r="PR132" s="47"/>
      <c r="PS132" s="47"/>
      <c r="PT132" s="47"/>
      <c r="PU132" s="47"/>
      <c r="PV132" s="47"/>
      <c r="PW132" s="47"/>
      <c r="PX132" s="47"/>
      <c r="PY132" s="47"/>
      <c r="PZ132" s="47"/>
      <c r="QA132" s="47"/>
      <c r="QB132" s="47"/>
      <c r="QC132" s="47"/>
      <c r="QD132" s="47"/>
      <c r="QE132" s="47"/>
      <c r="QF132" s="47"/>
      <c r="QG132" s="47"/>
      <c r="QH132" s="47"/>
      <c r="QI132" s="47"/>
      <c r="QJ132" s="47"/>
      <c r="QK132" s="47"/>
      <c r="QL132" s="47"/>
      <c r="QM132" s="47"/>
      <c r="QN132" s="47"/>
      <c r="QO132" s="47"/>
      <c r="QP132" s="47"/>
      <c r="QQ132" s="47"/>
      <c r="QR132" s="47"/>
      <c r="QS132" s="47"/>
      <c r="QT132" s="47"/>
      <c r="QU132" s="47"/>
      <c r="QV132" s="47"/>
      <c r="QW132" s="47"/>
      <c r="QX132" s="47"/>
      <c r="QY132" s="47"/>
      <c r="QZ132" s="47"/>
      <c r="RA132" s="47"/>
      <c r="RB132" s="47"/>
      <c r="RC132" s="47"/>
      <c r="RD132" s="47"/>
      <c r="RE132" s="47"/>
      <c r="RF132" s="47"/>
      <c r="RG132" s="47"/>
      <c r="RH132" s="47"/>
      <c r="RI132" s="47"/>
      <c r="RJ132" s="47"/>
      <c r="RK132" s="47"/>
      <c r="RL132" s="47"/>
      <c r="RM132" s="47"/>
      <c r="RN132" s="47"/>
      <c r="RO132" s="47"/>
      <c r="RP132" s="47"/>
      <c r="RQ132" s="47"/>
      <c r="RR132" s="47"/>
      <c r="RS132" s="47"/>
      <c r="RT132" s="47"/>
      <c r="RU132" s="47"/>
      <c r="RV132" s="47"/>
      <c r="RW132" s="47"/>
      <c r="RX132" s="47"/>
      <c r="RY132" s="47"/>
      <c r="RZ132" s="47"/>
      <c r="SA132" s="47"/>
      <c r="SB132" s="47"/>
      <c r="SC132" s="47"/>
      <c r="SD132" s="47"/>
      <c r="SE132" s="47"/>
      <c r="SF132" s="47"/>
      <c r="SG132" s="47"/>
      <c r="SH132" s="47"/>
      <c r="SI132" s="47"/>
      <c r="SJ132" s="47"/>
    </row>
    <row r="133" spans="1:504" s="33" customFormat="1" x14ac:dyDescent="0.25">
      <c r="A133" s="33" t="str">
        <f>'Liste élèves'!A133</f>
        <v/>
      </c>
      <c r="B133" s="33" t="str">
        <f>IF('Liste élèves'!B133="","",'Liste élèves'!B133)</f>
        <v/>
      </c>
      <c r="C133" s="33" t="str">
        <f>IF('Liste élèves'!C133="","",'Liste élèves'!C133)</f>
        <v/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  <c r="IV133" s="47"/>
      <c r="IW133" s="47"/>
      <c r="IX133" s="47"/>
      <c r="IY133" s="47"/>
      <c r="IZ133" s="47"/>
      <c r="JA133" s="47"/>
      <c r="JB133" s="47"/>
      <c r="JC133" s="47"/>
      <c r="JD133" s="47"/>
      <c r="JE133" s="47"/>
      <c r="JF133" s="47"/>
      <c r="JG133" s="47"/>
      <c r="JH133" s="47"/>
      <c r="JI133" s="47"/>
      <c r="JJ133" s="47"/>
      <c r="JK133" s="47"/>
      <c r="JL133" s="47"/>
      <c r="JM133" s="47"/>
      <c r="JN133" s="47"/>
      <c r="JO133" s="47"/>
      <c r="JP133" s="47"/>
      <c r="JQ133" s="47"/>
      <c r="JR133" s="47"/>
      <c r="JS133" s="47"/>
      <c r="JT133" s="47"/>
      <c r="JU133" s="47"/>
      <c r="JV133" s="47"/>
      <c r="JW133" s="47"/>
      <c r="JX133" s="47"/>
      <c r="JY133" s="47"/>
      <c r="JZ133" s="47"/>
      <c r="KA133" s="47"/>
      <c r="KB133" s="47"/>
      <c r="KC133" s="47"/>
      <c r="KD133" s="47"/>
      <c r="KE133" s="47"/>
      <c r="KF133" s="47"/>
      <c r="KG133" s="47"/>
      <c r="KH133" s="47"/>
      <c r="KI133" s="47"/>
      <c r="KJ133" s="47"/>
      <c r="KK133" s="47"/>
      <c r="KL133" s="47"/>
      <c r="KM133" s="47"/>
      <c r="KN133" s="47"/>
      <c r="KO133" s="47"/>
      <c r="KP133" s="47"/>
      <c r="KQ133" s="47"/>
      <c r="KR133" s="47"/>
      <c r="KS133" s="47"/>
      <c r="KT133" s="47"/>
      <c r="KU133" s="47"/>
      <c r="KV133" s="47"/>
      <c r="KW133" s="47"/>
      <c r="KX133" s="47"/>
      <c r="KY133" s="47"/>
      <c r="KZ133" s="47"/>
      <c r="LA133" s="47"/>
      <c r="LB133" s="47"/>
      <c r="LC133" s="47"/>
      <c r="LD133" s="47"/>
      <c r="LE133" s="47"/>
      <c r="LF133" s="47"/>
      <c r="LG133" s="47"/>
      <c r="LH133" s="47"/>
      <c r="LI133" s="47"/>
      <c r="LJ133" s="47"/>
      <c r="LK133" s="47"/>
      <c r="LL133" s="47"/>
      <c r="LM133" s="47"/>
      <c r="LN133" s="47"/>
      <c r="LO133" s="47"/>
      <c r="LP133" s="47"/>
      <c r="LQ133" s="47"/>
      <c r="LR133" s="47"/>
      <c r="LS133" s="47"/>
      <c r="LT133" s="47"/>
      <c r="LU133" s="47"/>
      <c r="LV133" s="47"/>
      <c r="LW133" s="47"/>
      <c r="LX133" s="47"/>
      <c r="LY133" s="47"/>
      <c r="LZ133" s="47"/>
      <c r="MA133" s="47"/>
      <c r="MB133" s="47"/>
      <c r="MC133" s="47"/>
      <c r="MD133" s="47"/>
      <c r="ME133" s="47"/>
      <c r="MF133" s="47"/>
      <c r="MG133" s="47"/>
      <c r="MH133" s="47"/>
      <c r="MI133" s="47"/>
      <c r="MJ133" s="47"/>
      <c r="MK133" s="47"/>
      <c r="ML133" s="47"/>
      <c r="MM133" s="47"/>
      <c r="MN133" s="47"/>
      <c r="MO133" s="47"/>
      <c r="MP133" s="47"/>
      <c r="MQ133" s="47"/>
      <c r="MR133" s="47"/>
      <c r="MS133" s="47"/>
      <c r="MT133" s="47"/>
      <c r="MU133" s="47"/>
      <c r="MV133" s="47"/>
      <c r="MW133" s="47"/>
      <c r="MX133" s="47"/>
      <c r="MY133" s="47"/>
      <c r="MZ133" s="47"/>
      <c r="NA133" s="47"/>
      <c r="NB133" s="47"/>
      <c r="NC133" s="47"/>
      <c r="ND133" s="47"/>
      <c r="NE133" s="47"/>
      <c r="NF133" s="47"/>
      <c r="NG133" s="47"/>
      <c r="NH133" s="47"/>
      <c r="NI133" s="47"/>
      <c r="NJ133" s="47"/>
      <c r="NK133" s="47"/>
      <c r="NL133" s="47"/>
      <c r="NM133" s="47"/>
      <c r="NN133" s="47"/>
      <c r="NO133" s="47"/>
      <c r="NP133" s="47"/>
      <c r="NQ133" s="47"/>
      <c r="NR133" s="47"/>
      <c r="NS133" s="47"/>
      <c r="NT133" s="47"/>
      <c r="NU133" s="47"/>
      <c r="NV133" s="47"/>
      <c r="NW133" s="47"/>
      <c r="NX133" s="47"/>
      <c r="NY133" s="47"/>
      <c r="NZ133" s="47"/>
      <c r="OA133" s="47"/>
      <c r="OB133" s="47"/>
      <c r="OC133" s="47"/>
      <c r="OD133" s="47"/>
      <c r="OE133" s="47"/>
      <c r="OF133" s="47"/>
      <c r="OG133" s="47"/>
      <c r="OH133" s="47"/>
      <c r="OI133" s="47"/>
      <c r="OJ133" s="47"/>
      <c r="OK133" s="47"/>
      <c r="OL133" s="47"/>
      <c r="OM133" s="47"/>
      <c r="ON133" s="47"/>
      <c r="OO133" s="47"/>
      <c r="OP133" s="47"/>
      <c r="OQ133" s="47"/>
      <c r="OR133" s="47"/>
      <c r="OS133" s="47"/>
      <c r="OT133" s="47"/>
      <c r="OU133" s="47"/>
      <c r="OV133" s="47"/>
      <c r="OW133" s="47"/>
      <c r="OX133" s="47"/>
      <c r="OY133" s="47"/>
      <c r="OZ133" s="47"/>
      <c r="PA133" s="47"/>
      <c r="PB133" s="47"/>
      <c r="PC133" s="47"/>
      <c r="PD133" s="47"/>
      <c r="PE133" s="47"/>
      <c r="PF133" s="47"/>
      <c r="PG133" s="47"/>
      <c r="PH133" s="47"/>
      <c r="PI133" s="47"/>
      <c r="PJ133" s="47"/>
      <c r="PK133" s="47"/>
      <c r="PL133" s="47"/>
      <c r="PM133" s="47"/>
      <c r="PN133" s="47"/>
      <c r="PO133" s="47"/>
      <c r="PP133" s="47"/>
      <c r="PQ133" s="47"/>
      <c r="PR133" s="47"/>
      <c r="PS133" s="47"/>
      <c r="PT133" s="47"/>
      <c r="PU133" s="47"/>
      <c r="PV133" s="47"/>
      <c r="PW133" s="47"/>
      <c r="PX133" s="47"/>
      <c r="PY133" s="47"/>
      <c r="PZ133" s="47"/>
      <c r="QA133" s="47"/>
      <c r="QB133" s="47"/>
      <c r="QC133" s="47"/>
      <c r="QD133" s="47"/>
      <c r="QE133" s="47"/>
      <c r="QF133" s="47"/>
      <c r="QG133" s="47"/>
      <c r="QH133" s="47"/>
      <c r="QI133" s="47"/>
      <c r="QJ133" s="47"/>
      <c r="QK133" s="47"/>
      <c r="QL133" s="47"/>
      <c r="QM133" s="47"/>
      <c r="QN133" s="47"/>
      <c r="QO133" s="47"/>
      <c r="QP133" s="47"/>
      <c r="QQ133" s="47"/>
      <c r="QR133" s="47"/>
      <c r="QS133" s="47"/>
      <c r="QT133" s="47"/>
      <c r="QU133" s="47"/>
      <c r="QV133" s="47"/>
      <c r="QW133" s="47"/>
      <c r="QX133" s="47"/>
      <c r="QY133" s="47"/>
      <c r="QZ133" s="47"/>
      <c r="RA133" s="47"/>
      <c r="RB133" s="47"/>
      <c r="RC133" s="47"/>
      <c r="RD133" s="47"/>
      <c r="RE133" s="47"/>
      <c r="RF133" s="47"/>
      <c r="RG133" s="47"/>
      <c r="RH133" s="47"/>
      <c r="RI133" s="47"/>
      <c r="RJ133" s="47"/>
      <c r="RK133" s="47"/>
      <c r="RL133" s="47"/>
      <c r="RM133" s="47"/>
      <c r="RN133" s="47"/>
      <c r="RO133" s="47"/>
      <c r="RP133" s="47"/>
      <c r="RQ133" s="47"/>
      <c r="RR133" s="47"/>
      <c r="RS133" s="47"/>
      <c r="RT133" s="47"/>
      <c r="RU133" s="47"/>
      <c r="RV133" s="47"/>
      <c r="RW133" s="47"/>
      <c r="RX133" s="47"/>
      <c r="RY133" s="47"/>
      <c r="RZ133" s="47"/>
      <c r="SA133" s="47"/>
      <c r="SB133" s="47"/>
      <c r="SC133" s="47"/>
      <c r="SD133" s="47"/>
      <c r="SE133" s="47"/>
      <c r="SF133" s="47"/>
      <c r="SG133" s="47"/>
      <c r="SH133" s="47"/>
      <c r="SI133" s="47"/>
      <c r="SJ133" s="47"/>
    </row>
    <row r="134" spans="1:504" s="33" customFormat="1" x14ac:dyDescent="0.25">
      <c r="A134" s="33" t="str">
        <f>'Liste élèves'!A134</f>
        <v/>
      </c>
      <c r="B134" s="33" t="str">
        <f>IF('Liste élèves'!B134="","",'Liste élèves'!B134)</f>
        <v/>
      </c>
      <c r="C134" s="33" t="str">
        <f>IF('Liste élèves'!C134="","",'Liste élèves'!C134)</f>
        <v/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  <c r="IW134" s="47"/>
      <c r="IX134" s="47"/>
      <c r="IY134" s="47"/>
      <c r="IZ134" s="47"/>
      <c r="JA134" s="47"/>
      <c r="JB134" s="47"/>
      <c r="JC134" s="47"/>
      <c r="JD134" s="47"/>
      <c r="JE134" s="47"/>
      <c r="JF134" s="47"/>
      <c r="JG134" s="47"/>
      <c r="JH134" s="47"/>
      <c r="JI134" s="47"/>
      <c r="JJ134" s="47"/>
      <c r="JK134" s="47"/>
      <c r="JL134" s="47"/>
      <c r="JM134" s="47"/>
      <c r="JN134" s="47"/>
      <c r="JO134" s="47"/>
      <c r="JP134" s="47"/>
      <c r="JQ134" s="47"/>
      <c r="JR134" s="47"/>
      <c r="JS134" s="47"/>
      <c r="JT134" s="47"/>
      <c r="JU134" s="47"/>
      <c r="JV134" s="47"/>
      <c r="JW134" s="47"/>
      <c r="JX134" s="47"/>
      <c r="JY134" s="47"/>
      <c r="JZ134" s="47"/>
      <c r="KA134" s="47"/>
      <c r="KB134" s="47"/>
      <c r="KC134" s="47"/>
      <c r="KD134" s="47"/>
      <c r="KE134" s="47"/>
      <c r="KF134" s="47"/>
      <c r="KG134" s="47"/>
      <c r="KH134" s="47"/>
      <c r="KI134" s="47"/>
      <c r="KJ134" s="47"/>
      <c r="KK134" s="47"/>
      <c r="KL134" s="47"/>
      <c r="KM134" s="47"/>
      <c r="KN134" s="47"/>
      <c r="KO134" s="47"/>
      <c r="KP134" s="47"/>
      <c r="KQ134" s="47"/>
      <c r="KR134" s="47"/>
      <c r="KS134" s="47"/>
      <c r="KT134" s="47"/>
      <c r="KU134" s="47"/>
      <c r="KV134" s="47"/>
      <c r="KW134" s="47"/>
      <c r="KX134" s="47"/>
      <c r="KY134" s="47"/>
      <c r="KZ134" s="47"/>
      <c r="LA134" s="47"/>
      <c r="LB134" s="47"/>
      <c r="LC134" s="47"/>
      <c r="LD134" s="47"/>
      <c r="LE134" s="47"/>
      <c r="LF134" s="47"/>
      <c r="LG134" s="47"/>
      <c r="LH134" s="47"/>
      <c r="LI134" s="47"/>
      <c r="LJ134" s="47"/>
      <c r="LK134" s="47"/>
      <c r="LL134" s="47"/>
      <c r="LM134" s="47"/>
      <c r="LN134" s="47"/>
      <c r="LO134" s="47"/>
      <c r="LP134" s="47"/>
      <c r="LQ134" s="47"/>
      <c r="LR134" s="47"/>
      <c r="LS134" s="47"/>
      <c r="LT134" s="47"/>
      <c r="LU134" s="47"/>
      <c r="LV134" s="47"/>
      <c r="LW134" s="47"/>
      <c r="LX134" s="47"/>
      <c r="LY134" s="47"/>
      <c r="LZ134" s="47"/>
      <c r="MA134" s="47"/>
      <c r="MB134" s="47"/>
      <c r="MC134" s="47"/>
      <c r="MD134" s="47"/>
      <c r="ME134" s="47"/>
      <c r="MF134" s="47"/>
      <c r="MG134" s="47"/>
      <c r="MH134" s="47"/>
      <c r="MI134" s="47"/>
      <c r="MJ134" s="47"/>
      <c r="MK134" s="47"/>
      <c r="ML134" s="47"/>
      <c r="MM134" s="47"/>
      <c r="MN134" s="47"/>
      <c r="MO134" s="47"/>
      <c r="MP134" s="47"/>
      <c r="MQ134" s="47"/>
      <c r="MR134" s="47"/>
      <c r="MS134" s="47"/>
      <c r="MT134" s="47"/>
      <c r="MU134" s="47"/>
      <c r="MV134" s="47"/>
      <c r="MW134" s="47"/>
      <c r="MX134" s="47"/>
      <c r="MY134" s="47"/>
      <c r="MZ134" s="47"/>
      <c r="NA134" s="47"/>
      <c r="NB134" s="47"/>
      <c r="NC134" s="47"/>
      <c r="ND134" s="47"/>
      <c r="NE134" s="47"/>
      <c r="NF134" s="47"/>
      <c r="NG134" s="47"/>
      <c r="NH134" s="47"/>
      <c r="NI134" s="47"/>
      <c r="NJ134" s="47"/>
      <c r="NK134" s="47"/>
      <c r="NL134" s="47"/>
      <c r="NM134" s="47"/>
      <c r="NN134" s="47"/>
      <c r="NO134" s="47"/>
      <c r="NP134" s="47"/>
      <c r="NQ134" s="47"/>
      <c r="NR134" s="47"/>
      <c r="NS134" s="47"/>
      <c r="NT134" s="47"/>
      <c r="NU134" s="47"/>
      <c r="NV134" s="47"/>
      <c r="NW134" s="47"/>
      <c r="NX134" s="47"/>
      <c r="NY134" s="47"/>
      <c r="NZ134" s="47"/>
      <c r="OA134" s="47"/>
      <c r="OB134" s="47"/>
      <c r="OC134" s="47"/>
      <c r="OD134" s="47"/>
      <c r="OE134" s="47"/>
      <c r="OF134" s="47"/>
      <c r="OG134" s="47"/>
      <c r="OH134" s="47"/>
      <c r="OI134" s="47"/>
      <c r="OJ134" s="47"/>
      <c r="OK134" s="47"/>
      <c r="OL134" s="47"/>
      <c r="OM134" s="47"/>
      <c r="ON134" s="47"/>
      <c r="OO134" s="47"/>
      <c r="OP134" s="47"/>
      <c r="OQ134" s="47"/>
      <c r="OR134" s="47"/>
      <c r="OS134" s="47"/>
      <c r="OT134" s="47"/>
      <c r="OU134" s="47"/>
      <c r="OV134" s="47"/>
      <c r="OW134" s="47"/>
      <c r="OX134" s="47"/>
      <c r="OY134" s="47"/>
      <c r="OZ134" s="47"/>
      <c r="PA134" s="47"/>
      <c r="PB134" s="47"/>
      <c r="PC134" s="47"/>
      <c r="PD134" s="47"/>
      <c r="PE134" s="47"/>
      <c r="PF134" s="47"/>
      <c r="PG134" s="47"/>
      <c r="PH134" s="47"/>
      <c r="PI134" s="47"/>
      <c r="PJ134" s="47"/>
      <c r="PK134" s="47"/>
      <c r="PL134" s="47"/>
      <c r="PM134" s="47"/>
      <c r="PN134" s="47"/>
      <c r="PO134" s="47"/>
      <c r="PP134" s="47"/>
      <c r="PQ134" s="47"/>
      <c r="PR134" s="47"/>
      <c r="PS134" s="47"/>
      <c r="PT134" s="47"/>
      <c r="PU134" s="47"/>
      <c r="PV134" s="47"/>
      <c r="PW134" s="47"/>
      <c r="PX134" s="47"/>
      <c r="PY134" s="47"/>
      <c r="PZ134" s="47"/>
      <c r="QA134" s="47"/>
      <c r="QB134" s="47"/>
      <c r="QC134" s="47"/>
      <c r="QD134" s="47"/>
      <c r="QE134" s="47"/>
      <c r="QF134" s="47"/>
      <c r="QG134" s="47"/>
      <c r="QH134" s="47"/>
      <c r="QI134" s="47"/>
      <c r="QJ134" s="47"/>
      <c r="QK134" s="47"/>
      <c r="QL134" s="47"/>
      <c r="QM134" s="47"/>
      <c r="QN134" s="47"/>
      <c r="QO134" s="47"/>
      <c r="QP134" s="47"/>
      <c r="QQ134" s="47"/>
      <c r="QR134" s="47"/>
      <c r="QS134" s="47"/>
      <c r="QT134" s="47"/>
      <c r="QU134" s="47"/>
      <c r="QV134" s="47"/>
      <c r="QW134" s="47"/>
      <c r="QX134" s="47"/>
      <c r="QY134" s="47"/>
      <c r="QZ134" s="47"/>
      <c r="RA134" s="47"/>
      <c r="RB134" s="47"/>
      <c r="RC134" s="47"/>
      <c r="RD134" s="47"/>
      <c r="RE134" s="47"/>
      <c r="RF134" s="47"/>
      <c r="RG134" s="47"/>
      <c r="RH134" s="47"/>
      <c r="RI134" s="47"/>
      <c r="RJ134" s="47"/>
      <c r="RK134" s="47"/>
      <c r="RL134" s="47"/>
      <c r="RM134" s="47"/>
      <c r="RN134" s="47"/>
      <c r="RO134" s="47"/>
      <c r="RP134" s="47"/>
      <c r="RQ134" s="47"/>
      <c r="RR134" s="47"/>
      <c r="RS134" s="47"/>
      <c r="RT134" s="47"/>
      <c r="RU134" s="47"/>
      <c r="RV134" s="47"/>
      <c r="RW134" s="47"/>
      <c r="RX134" s="47"/>
      <c r="RY134" s="47"/>
      <c r="RZ134" s="47"/>
      <c r="SA134" s="47"/>
      <c r="SB134" s="47"/>
      <c r="SC134" s="47"/>
      <c r="SD134" s="47"/>
      <c r="SE134" s="47"/>
      <c r="SF134" s="47"/>
      <c r="SG134" s="47"/>
      <c r="SH134" s="47"/>
      <c r="SI134" s="47"/>
      <c r="SJ134" s="47"/>
    </row>
    <row r="135" spans="1:504" s="33" customFormat="1" x14ac:dyDescent="0.25">
      <c r="A135" s="33" t="str">
        <f>'Liste élèves'!A135</f>
        <v/>
      </c>
      <c r="B135" s="33" t="str">
        <f>IF('Liste élèves'!B135="","",'Liste élèves'!B135)</f>
        <v/>
      </c>
      <c r="C135" s="33" t="str">
        <f>IF('Liste élèves'!C135="","",'Liste élèves'!C135)</f>
        <v/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  <c r="IW135" s="47"/>
      <c r="IX135" s="47"/>
      <c r="IY135" s="47"/>
      <c r="IZ135" s="47"/>
      <c r="JA135" s="47"/>
      <c r="JB135" s="47"/>
      <c r="JC135" s="47"/>
      <c r="JD135" s="47"/>
      <c r="JE135" s="47"/>
      <c r="JF135" s="47"/>
      <c r="JG135" s="47"/>
      <c r="JH135" s="47"/>
      <c r="JI135" s="47"/>
      <c r="JJ135" s="47"/>
      <c r="JK135" s="47"/>
      <c r="JL135" s="47"/>
      <c r="JM135" s="47"/>
      <c r="JN135" s="47"/>
      <c r="JO135" s="47"/>
      <c r="JP135" s="47"/>
      <c r="JQ135" s="47"/>
      <c r="JR135" s="47"/>
      <c r="JS135" s="47"/>
      <c r="JT135" s="47"/>
      <c r="JU135" s="47"/>
      <c r="JV135" s="47"/>
      <c r="JW135" s="47"/>
      <c r="JX135" s="47"/>
      <c r="JY135" s="47"/>
      <c r="JZ135" s="47"/>
      <c r="KA135" s="47"/>
      <c r="KB135" s="47"/>
      <c r="KC135" s="47"/>
      <c r="KD135" s="47"/>
      <c r="KE135" s="47"/>
      <c r="KF135" s="47"/>
      <c r="KG135" s="47"/>
      <c r="KH135" s="47"/>
      <c r="KI135" s="47"/>
      <c r="KJ135" s="47"/>
      <c r="KK135" s="47"/>
      <c r="KL135" s="47"/>
      <c r="KM135" s="47"/>
      <c r="KN135" s="47"/>
      <c r="KO135" s="47"/>
      <c r="KP135" s="47"/>
      <c r="KQ135" s="47"/>
      <c r="KR135" s="47"/>
      <c r="KS135" s="47"/>
      <c r="KT135" s="47"/>
      <c r="KU135" s="47"/>
      <c r="KV135" s="47"/>
      <c r="KW135" s="47"/>
      <c r="KX135" s="47"/>
      <c r="KY135" s="47"/>
      <c r="KZ135" s="47"/>
      <c r="LA135" s="47"/>
      <c r="LB135" s="47"/>
      <c r="LC135" s="47"/>
      <c r="LD135" s="47"/>
      <c r="LE135" s="47"/>
      <c r="LF135" s="47"/>
      <c r="LG135" s="47"/>
      <c r="LH135" s="47"/>
      <c r="LI135" s="47"/>
      <c r="LJ135" s="47"/>
      <c r="LK135" s="47"/>
      <c r="LL135" s="47"/>
      <c r="LM135" s="47"/>
      <c r="LN135" s="47"/>
      <c r="LO135" s="47"/>
      <c r="LP135" s="47"/>
      <c r="LQ135" s="47"/>
      <c r="LR135" s="47"/>
      <c r="LS135" s="47"/>
      <c r="LT135" s="47"/>
      <c r="LU135" s="47"/>
      <c r="LV135" s="47"/>
      <c r="LW135" s="47"/>
      <c r="LX135" s="47"/>
      <c r="LY135" s="47"/>
      <c r="LZ135" s="47"/>
      <c r="MA135" s="47"/>
      <c r="MB135" s="47"/>
      <c r="MC135" s="47"/>
      <c r="MD135" s="47"/>
      <c r="ME135" s="47"/>
      <c r="MF135" s="47"/>
      <c r="MG135" s="47"/>
      <c r="MH135" s="47"/>
      <c r="MI135" s="47"/>
      <c r="MJ135" s="47"/>
      <c r="MK135" s="47"/>
      <c r="ML135" s="47"/>
      <c r="MM135" s="47"/>
      <c r="MN135" s="47"/>
      <c r="MO135" s="47"/>
      <c r="MP135" s="47"/>
      <c r="MQ135" s="47"/>
      <c r="MR135" s="47"/>
      <c r="MS135" s="47"/>
      <c r="MT135" s="47"/>
      <c r="MU135" s="47"/>
      <c r="MV135" s="47"/>
      <c r="MW135" s="47"/>
      <c r="MX135" s="47"/>
      <c r="MY135" s="47"/>
      <c r="MZ135" s="47"/>
      <c r="NA135" s="47"/>
      <c r="NB135" s="47"/>
      <c r="NC135" s="47"/>
      <c r="ND135" s="47"/>
      <c r="NE135" s="47"/>
      <c r="NF135" s="47"/>
      <c r="NG135" s="47"/>
      <c r="NH135" s="47"/>
      <c r="NI135" s="47"/>
      <c r="NJ135" s="47"/>
      <c r="NK135" s="47"/>
      <c r="NL135" s="47"/>
      <c r="NM135" s="47"/>
      <c r="NN135" s="47"/>
      <c r="NO135" s="47"/>
      <c r="NP135" s="47"/>
      <c r="NQ135" s="47"/>
      <c r="NR135" s="47"/>
      <c r="NS135" s="47"/>
      <c r="NT135" s="47"/>
      <c r="NU135" s="47"/>
      <c r="NV135" s="47"/>
      <c r="NW135" s="47"/>
      <c r="NX135" s="47"/>
      <c r="NY135" s="47"/>
      <c r="NZ135" s="47"/>
      <c r="OA135" s="47"/>
      <c r="OB135" s="47"/>
      <c r="OC135" s="47"/>
      <c r="OD135" s="47"/>
      <c r="OE135" s="47"/>
      <c r="OF135" s="47"/>
      <c r="OG135" s="47"/>
      <c r="OH135" s="47"/>
      <c r="OI135" s="47"/>
      <c r="OJ135" s="47"/>
      <c r="OK135" s="47"/>
      <c r="OL135" s="47"/>
      <c r="OM135" s="47"/>
      <c r="ON135" s="47"/>
      <c r="OO135" s="47"/>
      <c r="OP135" s="47"/>
      <c r="OQ135" s="47"/>
      <c r="OR135" s="47"/>
      <c r="OS135" s="47"/>
      <c r="OT135" s="47"/>
      <c r="OU135" s="47"/>
      <c r="OV135" s="47"/>
      <c r="OW135" s="47"/>
      <c r="OX135" s="47"/>
      <c r="OY135" s="47"/>
      <c r="OZ135" s="47"/>
      <c r="PA135" s="47"/>
      <c r="PB135" s="47"/>
      <c r="PC135" s="47"/>
      <c r="PD135" s="47"/>
      <c r="PE135" s="47"/>
      <c r="PF135" s="47"/>
      <c r="PG135" s="47"/>
      <c r="PH135" s="47"/>
      <c r="PI135" s="47"/>
      <c r="PJ135" s="47"/>
      <c r="PK135" s="47"/>
      <c r="PL135" s="47"/>
      <c r="PM135" s="47"/>
      <c r="PN135" s="47"/>
      <c r="PO135" s="47"/>
      <c r="PP135" s="47"/>
      <c r="PQ135" s="47"/>
      <c r="PR135" s="47"/>
      <c r="PS135" s="47"/>
      <c r="PT135" s="47"/>
      <c r="PU135" s="47"/>
      <c r="PV135" s="47"/>
      <c r="PW135" s="47"/>
      <c r="PX135" s="47"/>
      <c r="PY135" s="47"/>
      <c r="PZ135" s="47"/>
      <c r="QA135" s="47"/>
      <c r="QB135" s="47"/>
      <c r="QC135" s="47"/>
      <c r="QD135" s="47"/>
      <c r="QE135" s="47"/>
      <c r="QF135" s="47"/>
      <c r="QG135" s="47"/>
      <c r="QH135" s="47"/>
      <c r="QI135" s="47"/>
      <c r="QJ135" s="47"/>
      <c r="QK135" s="47"/>
      <c r="QL135" s="47"/>
      <c r="QM135" s="47"/>
      <c r="QN135" s="47"/>
      <c r="QO135" s="47"/>
      <c r="QP135" s="47"/>
      <c r="QQ135" s="47"/>
      <c r="QR135" s="47"/>
      <c r="QS135" s="47"/>
      <c r="QT135" s="47"/>
      <c r="QU135" s="47"/>
      <c r="QV135" s="47"/>
      <c r="QW135" s="47"/>
      <c r="QX135" s="47"/>
      <c r="QY135" s="47"/>
      <c r="QZ135" s="47"/>
      <c r="RA135" s="47"/>
      <c r="RB135" s="47"/>
      <c r="RC135" s="47"/>
      <c r="RD135" s="47"/>
      <c r="RE135" s="47"/>
      <c r="RF135" s="47"/>
      <c r="RG135" s="47"/>
      <c r="RH135" s="47"/>
      <c r="RI135" s="47"/>
      <c r="RJ135" s="47"/>
      <c r="RK135" s="47"/>
      <c r="RL135" s="47"/>
      <c r="RM135" s="47"/>
      <c r="RN135" s="47"/>
      <c r="RO135" s="47"/>
      <c r="RP135" s="47"/>
      <c r="RQ135" s="47"/>
      <c r="RR135" s="47"/>
      <c r="RS135" s="47"/>
      <c r="RT135" s="47"/>
      <c r="RU135" s="47"/>
      <c r="RV135" s="47"/>
      <c r="RW135" s="47"/>
      <c r="RX135" s="47"/>
      <c r="RY135" s="47"/>
      <c r="RZ135" s="47"/>
      <c r="SA135" s="47"/>
      <c r="SB135" s="47"/>
      <c r="SC135" s="47"/>
      <c r="SD135" s="47"/>
      <c r="SE135" s="47"/>
      <c r="SF135" s="47"/>
      <c r="SG135" s="47"/>
      <c r="SH135" s="47"/>
      <c r="SI135" s="47"/>
      <c r="SJ135" s="47"/>
    </row>
    <row r="136" spans="1:504" s="33" customFormat="1" x14ac:dyDescent="0.25">
      <c r="A136" s="33" t="str">
        <f>'Liste élèves'!A136</f>
        <v/>
      </c>
      <c r="B136" s="33" t="str">
        <f>IF('Liste élèves'!B136="","",'Liste élèves'!B136)</f>
        <v/>
      </c>
      <c r="C136" s="33" t="str">
        <f>IF('Liste élèves'!C136="","",'Liste élèves'!C136)</f>
        <v/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  <c r="IW136" s="47"/>
      <c r="IX136" s="47"/>
      <c r="IY136" s="47"/>
      <c r="IZ136" s="47"/>
      <c r="JA136" s="47"/>
      <c r="JB136" s="47"/>
      <c r="JC136" s="47"/>
      <c r="JD136" s="47"/>
      <c r="JE136" s="47"/>
      <c r="JF136" s="47"/>
      <c r="JG136" s="47"/>
      <c r="JH136" s="47"/>
      <c r="JI136" s="47"/>
      <c r="JJ136" s="47"/>
      <c r="JK136" s="47"/>
      <c r="JL136" s="47"/>
      <c r="JM136" s="47"/>
      <c r="JN136" s="47"/>
      <c r="JO136" s="47"/>
      <c r="JP136" s="47"/>
      <c r="JQ136" s="47"/>
      <c r="JR136" s="47"/>
      <c r="JS136" s="47"/>
      <c r="JT136" s="47"/>
      <c r="JU136" s="47"/>
      <c r="JV136" s="47"/>
      <c r="JW136" s="47"/>
      <c r="JX136" s="47"/>
      <c r="JY136" s="47"/>
      <c r="JZ136" s="47"/>
      <c r="KA136" s="47"/>
      <c r="KB136" s="47"/>
      <c r="KC136" s="47"/>
      <c r="KD136" s="47"/>
      <c r="KE136" s="47"/>
      <c r="KF136" s="47"/>
      <c r="KG136" s="47"/>
      <c r="KH136" s="47"/>
      <c r="KI136" s="47"/>
      <c r="KJ136" s="47"/>
      <c r="KK136" s="47"/>
      <c r="KL136" s="47"/>
      <c r="KM136" s="47"/>
      <c r="KN136" s="47"/>
      <c r="KO136" s="47"/>
      <c r="KP136" s="47"/>
      <c r="KQ136" s="47"/>
      <c r="KR136" s="47"/>
      <c r="KS136" s="47"/>
      <c r="KT136" s="47"/>
      <c r="KU136" s="47"/>
      <c r="KV136" s="47"/>
      <c r="KW136" s="47"/>
      <c r="KX136" s="47"/>
      <c r="KY136" s="47"/>
      <c r="KZ136" s="47"/>
      <c r="LA136" s="47"/>
      <c r="LB136" s="47"/>
      <c r="LC136" s="47"/>
      <c r="LD136" s="47"/>
      <c r="LE136" s="47"/>
      <c r="LF136" s="47"/>
      <c r="LG136" s="47"/>
      <c r="LH136" s="47"/>
      <c r="LI136" s="47"/>
      <c r="LJ136" s="47"/>
      <c r="LK136" s="47"/>
      <c r="LL136" s="47"/>
      <c r="LM136" s="47"/>
      <c r="LN136" s="47"/>
      <c r="LO136" s="47"/>
      <c r="LP136" s="47"/>
      <c r="LQ136" s="47"/>
      <c r="LR136" s="47"/>
      <c r="LS136" s="47"/>
      <c r="LT136" s="47"/>
      <c r="LU136" s="47"/>
      <c r="LV136" s="47"/>
      <c r="LW136" s="47"/>
      <c r="LX136" s="47"/>
      <c r="LY136" s="47"/>
      <c r="LZ136" s="47"/>
      <c r="MA136" s="47"/>
      <c r="MB136" s="47"/>
      <c r="MC136" s="47"/>
      <c r="MD136" s="47"/>
      <c r="ME136" s="47"/>
      <c r="MF136" s="47"/>
      <c r="MG136" s="47"/>
      <c r="MH136" s="47"/>
      <c r="MI136" s="47"/>
      <c r="MJ136" s="47"/>
      <c r="MK136" s="47"/>
      <c r="ML136" s="47"/>
      <c r="MM136" s="47"/>
      <c r="MN136" s="47"/>
      <c r="MO136" s="47"/>
      <c r="MP136" s="47"/>
      <c r="MQ136" s="47"/>
      <c r="MR136" s="47"/>
      <c r="MS136" s="47"/>
      <c r="MT136" s="47"/>
      <c r="MU136" s="47"/>
      <c r="MV136" s="47"/>
      <c r="MW136" s="47"/>
      <c r="MX136" s="47"/>
      <c r="MY136" s="47"/>
      <c r="MZ136" s="47"/>
      <c r="NA136" s="47"/>
      <c r="NB136" s="47"/>
      <c r="NC136" s="47"/>
      <c r="ND136" s="47"/>
      <c r="NE136" s="47"/>
      <c r="NF136" s="47"/>
      <c r="NG136" s="47"/>
      <c r="NH136" s="47"/>
      <c r="NI136" s="47"/>
      <c r="NJ136" s="47"/>
      <c r="NK136" s="47"/>
      <c r="NL136" s="47"/>
      <c r="NM136" s="47"/>
      <c r="NN136" s="47"/>
      <c r="NO136" s="47"/>
      <c r="NP136" s="47"/>
      <c r="NQ136" s="47"/>
      <c r="NR136" s="47"/>
      <c r="NS136" s="47"/>
      <c r="NT136" s="47"/>
      <c r="NU136" s="47"/>
      <c r="NV136" s="47"/>
      <c r="NW136" s="47"/>
      <c r="NX136" s="47"/>
      <c r="NY136" s="47"/>
      <c r="NZ136" s="47"/>
      <c r="OA136" s="47"/>
      <c r="OB136" s="47"/>
      <c r="OC136" s="47"/>
      <c r="OD136" s="47"/>
      <c r="OE136" s="47"/>
      <c r="OF136" s="47"/>
      <c r="OG136" s="47"/>
      <c r="OH136" s="47"/>
      <c r="OI136" s="47"/>
      <c r="OJ136" s="47"/>
      <c r="OK136" s="47"/>
      <c r="OL136" s="47"/>
      <c r="OM136" s="47"/>
      <c r="ON136" s="47"/>
      <c r="OO136" s="47"/>
      <c r="OP136" s="47"/>
      <c r="OQ136" s="47"/>
      <c r="OR136" s="47"/>
      <c r="OS136" s="47"/>
      <c r="OT136" s="47"/>
      <c r="OU136" s="47"/>
      <c r="OV136" s="47"/>
      <c r="OW136" s="47"/>
      <c r="OX136" s="47"/>
      <c r="OY136" s="47"/>
      <c r="OZ136" s="47"/>
      <c r="PA136" s="47"/>
      <c r="PB136" s="47"/>
      <c r="PC136" s="47"/>
      <c r="PD136" s="47"/>
      <c r="PE136" s="47"/>
      <c r="PF136" s="47"/>
      <c r="PG136" s="47"/>
      <c r="PH136" s="47"/>
      <c r="PI136" s="47"/>
      <c r="PJ136" s="47"/>
      <c r="PK136" s="47"/>
      <c r="PL136" s="47"/>
      <c r="PM136" s="47"/>
      <c r="PN136" s="47"/>
      <c r="PO136" s="47"/>
      <c r="PP136" s="47"/>
      <c r="PQ136" s="47"/>
      <c r="PR136" s="47"/>
      <c r="PS136" s="47"/>
      <c r="PT136" s="47"/>
      <c r="PU136" s="47"/>
      <c r="PV136" s="47"/>
      <c r="PW136" s="47"/>
      <c r="PX136" s="47"/>
      <c r="PY136" s="47"/>
      <c r="PZ136" s="47"/>
      <c r="QA136" s="47"/>
      <c r="QB136" s="47"/>
      <c r="QC136" s="47"/>
      <c r="QD136" s="47"/>
      <c r="QE136" s="47"/>
      <c r="QF136" s="47"/>
      <c r="QG136" s="47"/>
      <c r="QH136" s="47"/>
      <c r="QI136" s="47"/>
      <c r="QJ136" s="47"/>
      <c r="QK136" s="47"/>
      <c r="QL136" s="47"/>
      <c r="QM136" s="47"/>
      <c r="QN136" s="47"/>
      <c r="QO136" s="47"/>
      <c r="QP136" s="47"/>
      <c r="QQ136" s="47"/>
      <c r="QR136" s="47"/>
      <c r="QS136" s="47"/>
      <c r="QT136" s="47"/>
      <c r="QU136" s="47"/>
      <c r="QV136" s="47"/>
      <c r="QW136" s="47"/>
      <c r="QX136" s="47"/>
      <c r="QY136" s="47"/>
      <c r="QZ136" s="47"/>
      <c r="RA136" s="47"/>
      <c r="RB136" s="47"/>
      <c r="RC136" s="47"/>
      <c r="RD136" s="47"/>
      <c r="RE136" s="47"/>
      <c r="RF136" s="47"/>
      <c r="RG136" s="47"/>
      <c r="RH136" s="47"/>
      <c r="RI136" s="47"/>
      <c r="RJ136" s="47"/>
      <c r="RK136" s="47"/>
      <c r="RL136" s="47"/>
      <c r="RM136" s="47"/>
      <c r="RN136" s="47"/>
      <c r="RO136" s="47"/>
      <c r="RP136" s="47"/>
      <c r="RQ136" s="47"/>
      <c r="RR136" s="47"/>
      <c r="RS136" s="47"/>
      <c r="RT136" s="47"/>
      <c r="RU136" s="47"/>
      <c r="RV136" s="47"/>
      <c r="RW136" s="47"/>
      <c r="RX136" s="47"/>
      <c r="RY136" s="47"/>
      <c r="RZ136" s="47"/>
      <c r="SA136" s="47"/>
      <c r="SB136" s="47"/>
      <c r="SC136" s="47"/>
      <c r="SD136" s="47"/>
      <c r="SE136" s="47"/>
      <c r="SF136" s="47"/>
      <c r="SG136" s="47"/>
      <c r="SH136" s="47"/>
      <c r="SI136" s="47"/>
      <c r="SJ136" s="47"/>
    </row>
    <row r="137" spans="1:504" s="33" customFormat="1" x14ac:dyDescent="0.25">
      <c r="A137" s="33" t="str">
        <f>'Liste élèves'!A137</f>
        <v/>
      </c>
      <c r="B137" s="33" t="str">
        <f>IF('Liste élèves'!B137="","",'Liste élèves'!B137)</f>
        <v/>
      </c>
      <c r="C137" s="33" t="str">
        <f>IF('Liste élèves'!C137="","",'Liste élèves'!C137)</f>
        <v/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  <c r="IW137" s="47"/>
      <c r="IX137" s="47"/>
      <c r="IY137" s="47"/>
      <c r="IZ137" s="47"/>
      <c r="JA137" s="47"/>
      <c r="JB137" s="47"/>
      <c r="JC137" s="47"/>
      <c r="JD137" s="47"/>
      <c r="JE137" s="47"/>
      <c r="JF137" s="47"/>
      <c r="JG137" s="47"/>
      <c r="JH137" s="47"/>
      <c r="JI137" s="47"/>
      <c r="JJ137" s="47"/>
      <c r="JK137" s="47"/>
      <c r="JL137" s="47"/>
      <c r="JM137" s="47"/>
      <c r="JN137" s="47"/>
      <c r="JO137" s="47"/>
      <c r="JP137" s="47"/>
      <c r="JQ137" s="47"/>
      <c r="JR137" s="47"/>
      <c r="JS137" s="47"/>
      <c r="JT137" s="47"/>
      <c r="JU137" s="47"/>
      <c r="JV137" s="47"/>
      <c r="JW137" s="47"/>
      <c r="JX137" s="47"/>
      <c r="JY137" s="47"/>
      <c r="JZ137" s="47"/>
      <c r="KA137" s="47"/>
      <c r="KB137" s="47"/>
      <c r="KC137" s="47"/>
      <c r="KD137" s="47"/>
      <c r="KE137" s="47"/>
      <c r="KF137" s="47"/>
      <c r="KG137" s="47"/>
      <c r="KH137" s="47"/>
      <c r="KI137" s="47"/>
      <c r="KJ137" s="47"/>
      <c r="KK137" s="47"/>
      <c r="KL137" s="47"/>
      <c r="KM137" s="47"/>
      <c r="KN137" s="47"/>
      <c r="KO137" s="47"/>
      <c r="KP137" s="47"/>
      <c r="KQ137" s="47"/>
      <c r="KR137" s="47"/>
      <c r="KS137" s="47"/>
      <c r="KT137" s="47"/>
      <c r="KU137" s="47"/>
      <c r="KV137" s="47"/>
      <c r="KW137" s="47"/>
      <c r="KX137" s="47"/>
      <c r="KY137" s="47"/>
      <c r="KZ137" s="47"/>
      <c r="LA137" s="47"/>
      <c r="LB137" s="47"/>
      <c r="LC137" s="47"/>
      <c r="LD137" s="47"/>
      <c r="LE137" s="47"/>
      <c r="LF137" s="47"/>
      <c r="LG137" s="47"/>
      <c r="LH137" s="47"/>
      <c r="LI137" s="47"/>
      <c r="LJ137" s="47"/>
      <c r="LK137" s="47"/>
      <c r="LL137" s="47"/>
      <c r="LM137" s="47"/>
      <c r="LN137" s="47"/>
      <c r="LO137" s="47"/>
      <c r="LP137" s="47"/>
      <c r="LQ137" s="47"/>
      <c r="LR137" s="47"/>
      <c r="LS137" s="47"/>
      <c r="LT137" s="47"/>
      <c r="LU137" s="47"/>
      <c r="LV137" s="47"/>
      <c r="LW137" s="47"/>
      <c r="LX137" s="47"/>
      <c r="LY137" s="47"/>
      <c r="LZ137" s="47"/>
      <c r="MA137" s="47"/>
      <c r="MB137" s="47"/>
      <c r="MC137" s="47"/>
      <c r="MD137" s="47"/>
      <c r="ME137" s="47"/>
      <c r="MF137" s="47"/>
      <c r="MG137" s="47"/>
      <c r="MH137" s="47"/>
      <c r="MI137" s="47"/>
      <c r="MJ137" s="47"/>
      <c r="MK137" s="47"/>
      <c r="ML137" s="47"/>
      <c r="MM137" s="47"/>
      <c r="MN137" s="47"/>
      <c r="MO137" s="47"/>
      <c r="MP137" s="47"/>
      <c r="MQ137" s="47"/>
      <c r="MR137" s="47"/>
      <c r="MS137" s="47"/>
      <c r="MT137" s="47"/>
      <c r="MU137" s="47"/>
      <c r="MV137" s="47"/>
      <c r="MW137" s="47"/>
      <c r="MX137" s="47"/>
      <c r="MY137" s="47"/>
      <c r="MZ137" s="47"/>
      <c r="NA137" s="47"/>
      <c r="NB137" s="47"/>
      <c r="NC137" s="47"/>
      <c r="ND137" s="47"/>
      <c r="NE137" s="47"/>
      <c r="NF137" s="47"/>
      <c r="NG137" s="47"/>
      <c r="NH137" s="47"/>
      <c r="NI137" s="47"/>
      <c r="NJ137" s="47"/>
      <c r="NK137" s="47"/>
      <c r="NL137" s="47"/>
      <c r="NM137" s="47"/>
      <c r="NN137" s="47"/>
      <c r="NO137" s="47"/>
      <c r="NP137" s="47"/>
      <c r="NQ137" s="47"/>
      <c r="NR137" s="47"/>
      <c r="NS137" s="47"/>
      <c r="NT137" s="47"/>
      <c r="NU137" s="47"/>
      <c r="NV137" s="47"/>
      <c r="NW137" s="47"/>
      <c r="NX137" s="47"/>
      <c r="NY137" s="47"/>
      <c r="NZ137" s="47"/>
      <c r="OA137" s="47"/>
      <c r="OB137" s="47"/>
      <c r="OC137" s="47"/>
      <c r="OD137" s="47"/>
      <c r="OE137" s="47"/>
      <c r="OF137" s="47"/>
      <c r="OG137" s="47"/>
      <c r="OH137" s="47"/>
      <c r="OI137" s="47"/>
      <c r="OJ137" s="47"/>
      <c r="OK137" s="47"/>
      <c r="OL137" s="47"/>
      <c r="OM137" s="47"/>
      <c r="ON137" s="47"/>
      <c r="OO137" s="47"/>
      <c r="OP137" s="47"/>
      <c r="OQ137" s="47"/>
      <c r="OR137" s="47"/>
      <c r="OS137" s="47"/>
      <c r="OT137" s="47"/>
      <c r="OU137" s="47"/>
      <c r="OV137" s="47"/>
      <c r="OW137" s="47"/>
      <c r="OX137" s="47"/>
      <c r="OY137" s="47"/>
      <c r="OZ137" s="47"/>
      <c r="PA137" s="47"/>
      <c r="PB137" s="47"/>
      <c r="PC137" s="47"/>
      <c r="PD137" s="47"/>
      <c r="PE137" s="47"/>
      <c r="PF137" s="47"/>
      <c r="PG137" s="47"/>
      <c r="PH137" s="47"/>
      <c r="PI137" s="47"/>
      <c r="PJ137" s="47"/>
      <c r="PK137" s="47"/>
      <c r="PL137" s="47"/>
      <c r="PM137" s="47"/>
      <c r="PN137" s="47"/>
      <c r="PO137" s="47"/>
      <c r="PP137" s="47"/>
      <c r="PQ137" s="47"/>
      <c r="PR137" s="47"/>
      <c r="PS137" s="47"/>
      <c r="PT137" s="47"/>
      <c r="PU137" s="47"/>
      <c r="PV137" s="47"/>
      <c r="PW137" s="47"/>
      <c r="PX137" s="47"/>
      <c r="PY137" s="47"/>
      <c r="PZ137" s="47"/>
      <c r="QA137" s="47"/>
      <c r="QB137" s="47"/>
      <c r="QC137" s="47"/>
      <c r="QD137" s="47"/>
      <c r="QE137" s="47"/>
      <c r="QF137" s="47"/>
      <c r="QG137" s="47"/>
      <c r="QH137" s="47"/>
      <c r="QI137" s="47"/>
      <c r="QJ137" s="47"/>
      <c r="QK137" s="47"/>
      <c r="QL137" s="47"/>
      <c r="QM137" s="47"/>
      <c r="QN137" s="47"/>
      <c r="QO137" s="47"/>
      <c r="QP137" s="47"/>
      <c r="QQ137" s="47"/>
      <c r="QR137" s="47"/>
      <c r="QS137" s="47"/>
      <c r="QT137" s="47"/>
      <c r="QU137" s="47"/>
      <c r="QV137" s="47"/>
      <c r="QW137" s="47"/>
      <c r="QX137" s="47"/>
      <c r="QY137" s="47"/>
      <c r="QZ137" s="47"/>
      <c r="RA137" s="47"/>
      <c r="RB137" s="47"/>
      <c r="RC137" s="47"/>
      <c r="RD137" s="47"/>
      <c r="RE137" s="47"/>
      <c r="RF137" s="47"/>
      <c r="RG137" s="47"/>
      <c r="RH137" s="47"/>
      <c r="RI137" s="47"/>
      <c r="RJ137" s="47"/>
      <c r="RK137" s="47"/>
      <c r="RL137" s="47"/>
      <c r="RM137" s="47"/>
      <c r="RN137" s="47"/>
      <c r="RO137" s="47"/>
      <c r="RP137" s="47"/>
      <c r="RQ137" s="47"/>
      <c r="RR137" s="47"/>
      <c r="RS137" s="47"/>
      <c r="RT137" s="47"/>
      <c r="RU137" s="47"/>
      <c r="RV137" s="47"/>
      <c r="RW137" s="47"/>
      <c r="RX137" s="47"/>
      <c r="RY137" s="47"/>
      <c r="RZ137" s="47"/>
      <c r="SA137" s="47"/>
      <c r="SB137" s="47"/>
      <c r="SC137" s="47"/>
      <c r="SD137" s="47"/>
      <c r="SE137" s="47"/>
      <c r="SF137" s="47"/>
      <c r="SG137" s="47"/>
      <c r="SH137" s="47"/>
      <c r="SI137" s="47"/>
      <c r="SJ137" s="47"/>
    </row>
    <row r="138" spans="1:504" s="33" customFormat="1" x14ac:dyDescent="0.25">
      <c r="A138" s="33" t="str">
        <f>'Liste élèves'!A138</f>
        <v/>
      </c>
      <c r="B138" s="33" t="str">
        <f>IF('Liste élèves'!B138="","",'Liste élèves'!B138)</f>
        <v/>
      </c>
      <c r="C138" s="33" t="str">
        <f>IF('Liste élèves'!C138="","",'Liste élèves'!C138)</f>
        <v/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47"/>
      <c r="KC138" s="47"/>
      <c r="KD138" s="47"/>
      <c r="KE138" s="47"/>
      <c r="KF138" s="47"/>
      <c r="KG138" s="47"/>
      <c r="KH138" s="47"/>
      <c r="KI138" s="47"/>
      <c r="KJ138" s="47"/>
      <c r="KK138" s="47"/>
      <c r="KL138" s="47"/>
      <c r="KM138" s="47"/>
      <c r="KN138" s="47"/>
      <c r="KO138" s="47"/>
      <c r="KP138" s="47"/>
      <c r="KQ138" s="47"/>
      <c r="KR138" s="47"/>
      <c r="KS138" s="47"/>
      <c r="KT138" s="47"/>
      <c r="KU138" s="47"/>
      <c r="KV138" s="47"/>
      <c r="KW138" s="47"/>
      <c r="KX138" s="47"/>
      <c r="KY138" s="47"/>
      <c r="KZ138" s="47"/>
      <c r="LA138" s="47"/>
      <c r="LB138" s="47"/>
      <c r="LC138" s="47"/>
      <c r="LD138" s="47"/>
      <c r="LE138" s="47"/>
      <c r="LF138" s="47"/>
      <c r="LG138" s="47"/>
      <c r="LH138" s="47"/>
      <c r="LI138" s="47"/>
      <c r="LJ138" s="47"/>
      <c r="LK138" s="47"/>
      <c r="LL138" s="47"/>
      <c r="LM138" s="47"/>
      <c r="LN138" s="47"/>
      <c r="LO138" s="47"/>
      <c r="LP138" s="47"/>
      <c r="LQ138" s="47"/>
      <c r="LR138" s="47"/>
      <c r="LS138" s="47"/>
      <c r="LT138" s="47"/>
      <c r="LU138" s="47"/>
      <c r="LV138" s="47"/>
      <c r="LW138" s="47"/>
      <c r="LX138" s="47"/>
      <c r="LY138" s="47"/>
      <c r="LZ138" s="47"/>
      <c r="MA138" s="47"/>
      <c r="MB138" s="47"/>
      <c r="MC138" s="47"/>
      <c r="MD138" s="47"/>
      <c r="ME138" s="47"/>
      <c r="MF138" s="47"/>
      <c r="MG138" s="47"/>
      <c r="MH138" s="47"/>
      <c r="MI138" s="47"/>
      <c r="MJ138" s="47"/>
      <c r="MK138" s="47"/>
      <c r="ML138" s="47"/>
      <c r="MM138" s="47"/>
      <c r="MN138" s="47"/>
      <c r="MO138" s="47"/>
      <c r="MP138" s="47"/>
      <c r="MQ138" s="47"/>
      <c r="MR138" s="47"/>
      <c r="MS138" s="47"/>
      <c r="MT138" s="47"/>
      <c r="MU138" s="47"/>
      <c r="MV138" s="47"/>
      <c r="MW138" s="47"/>
      <c r="MX138" s="47"/>
      <c r="MY138" s="47"/>
      <c r="MZ138" s="47"/>
      <c r="NA138" s="47"/>
      <c r="NB138" s="47"/>
      <c r="NC138" s="47"/>
      <c r="ND138" s="47"/>
      <c r="NE138" s="47"/>
      <c r="NF138" s="47"/>
      <c r="NG138" s="47"/>
      <c r="NH138" s="47"/>
      <c r="NI138" s="47"/>
      <c r="NJ138" s="47"/>
      <c r="NK138" s="47"/>
      <c r="NL138" s="47"/>
      <c r="NM138" s="47"/>
      <c r="NN138" s="47"/>
      <c r="NO138" s="47"/>
      <c r="NP138" s="47"/>
      <c r="NQ138" s="47"/>
      <c r="NR138" s="47"/>
      <c r="NS138" s="47"/>
      <c r="NT138" s="47"/>
      <c r="NU138" s="47"/>
      <c r="NV138" s="47"/>
      <c r="NW138" s="47"/>
      <c r="NX138" s="47"/>
      <c r="NY138" s="47"/>
      <c r="NZ138" s="47"/>
      <c r="OA138" s="47"/>
      <c r="OB138" s="47"/>
      <c r="OC138" s="47"/>
      <c r="OD138" s="47"/>
      <c r="OE138" s="47"/>
      <c r="OF138" s="47"/>
      <c r="OG138" s="47"/>
      <c r="OH138" s="47"/>
      <c r="OI138" s="47"/>
      <c r="OJ138" s="47"/>
      <c r="OK138" s="47"/>
      <c r="OL138" s="47"/>
      <c r="OM138" s="47"/>
      <c r="ON138" s="47"/>
      <c r="OO138" s="47"/>
      <c r="OP138" s="47"/>
      <c r="OQ138" s="47"/>
      <c r="OR138" s="47"/>
      <c r="OS138" s="47"/>
      <c r="OT138" s="47"/>
      <c r="OU138" s="47"/>
      <c r="OV138" s="47"/>
      <c r="OW138" s="47"/>
      <c r="OX138" s="47"/>
      <c r="OY138" s="47"/>
      <c r="OZ138" s="47"/>
      <c r="PA138" s="47"/>
      <c r="PB138" s="47"/>
      <c r="PC138" s="47"/>
      <c r="PD138" s="47"/>
      <c r="PE138" s="47"/>
      <c r="PF138" s="47"/>
      <c r="PG138" s="47"/>
      <c r="PH138" s="47"/>
      <c r="PI138" s="47"/>
      <c r="PJ138" s="47"/>
      <c r="PK138" s="47"/>
      <c r="PL138" s="47"/>
      <c r="PM138" s="47"/>
      <c r="PN138" s="47"/>
      <c r="PO138" s="47"/>
      <c r="PP138" s="47"/>
      <c r="PQ138" s="47"/>
      <c r="PR138" s="47"/>
      <c r="PS138" s="47"/>
      <c r="PT138" s="47"/>
      <c r="PU138" s="47"/>
      <c r="PV138" s="47"/>
      <c r="PW138" s="47"/>
      <c r="PX138" s="47"/>
      <c r="PY138" s="47"/>
      <c r="PZ138" s="47"/>
      <c r="QA138" s="47"/>
      <c r="QB138" s="47"/>
      <c r="QC138" s="47"/>
      <c r="QD138" s="47"/>
      <c r="QE138" s="47"/>
      <c r="QF138" s="47"/>
      <c r="QG138" s="47"/>
      <c r="QH138" s="47"/>
      <c r="QI138" s="47"/>
      <c r="QJ138" s="47"/>
      <c r="QK138" s="47"/>
      <c r="QL138" s="47"/>
      <c r="QM138" s="47"/>
      <c r="QN138" s="47"/>
      <c r="QO138" s="47"/>
      <c r="QP138" s="47"/>
      <c r="QQ138" s="47"/>
      <c r="QR138" s="47"/>
      <c r="QS138" s="47"/>
      <c r="QT138" s="47"/>
      <c r="QU138" s="47"/>
      <c r="QV138" s="47"/>
      <c r="QW138" s="47"/>
      <c r="QX138" s="47"/>
      <c r="QY138" s="47"/>
      <c r="QZ138" s="47"/>
      <c r="RA138" s="47"/>
      <c r="RB138" s="47"/>
      <c r="RC138" s="47"/>
      <c r="RD138" s="47"/>
      <c r="RE138" s="47"/>
      <c r="RF138" s="47"/>
      <c r="RG138" s="47"/>
      <c r="RH138" s="47"/>
      <c r="RI138" s="47"/>
      <c r="RJ138" s="47"/>
      <c r="RK138" s="47"/>
      <c r="RL138" s="47"/>
      <c r="RM138" s="47"/>
      <c r="RN138" s="47"/>
      <c r="RO138" s="47"/>
      <c r="RP138" s="47"/>
      <c r="RQ138" s="47"/>
      <c r="RR138" s="47"/>
      <c r="RS138" s="47"/>
      <c r="RT138" s="47"/>
      <c r="RU138" s="47"/>
      <c r="RV138" s="47"/>
      <c r="RW138" s="47"/>
      <c r="RX138" s="47"/>
      <c r="RY138" s="47"/>
      <c r="RZ138" s="47"/>
      <c r="SA138" s="47"/>
      <c r="SB138" s="47"/>
      <c r="SC138" s="47"/>
      <c r="SD138" s="47"/>
      <c r="SE138" s="47"/>
      <c r="SF138" s="47"/>
      <c r="SG138" s="47"/>
      <c r="SH138" s="47"/>
      <c r="SI138" s="47"/>
      <c r="SJ138" s="47"/>
    </row>
    <row r="139" spans="1:504" s="33" customFormat="1" x14ac:dyDescent="0.25">
      <c r="A139" s="33" t="str">
        <f>'Liste élèves'!A139</f>
        <v/>
      </c>
      <c r="B139" s="33" t="str">
        <f>IF('Liste élèves'!B139="","",'Liste élèves'!B139)</f>
        <v/>
      </c>
      <c r="C139" s="33" t="str">
        <f>IF('Liste élèves'!C139="","",'Liste élèves'!C139)</f>
        <v/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  <c r="IW139" s="47"/>
      <c r="IX139" s="47"/>
      <c r="IY139" s="47"/>
      <c r="IZ139" s="47"/>
      <c r="JA139" s="47"/>
      <c r="JB139" s="47"/>
      <c r="JC139" s="47"/>
      <c r="JD139" s="47"/>
      <c r="JE139" s="47"/>
      <c r="JF139" s="47"/>
      <c r="JG139" s="47"/>
      <c r="JH139" s="47"/>
      <c r="JI139" s="47"/>
      <c r="JJ139" s="47"/>
      <c r="JK139" s="47"/>
      <c r="JL139" s="47"/>
      <c r="JM139" s="47"/>
      <c r="JN139" s="47"/>
      <c r="JO139" s="47"/>
      <c r="JP139" s="47"/>
      <c r="JQ139" s="47"/>
      <c r="JR139" s="47"/>
      <c r="JS139" s="47"/>
      <c r="JT139" s="47"/>
      <c r="JU139" s="47"/>
      <c r="JV139" s="47"/>
      <c r="JW139" s="47"/>
      <c r="JX139" s="47"/>
      <c r="JY139" s="47"/>
      <c r="JZ139" s="47"/>
      <c r="KA139" s="47"/>
      <c r="KB139" s="47"/>
      <c r="KC139" s="47"/>
      <c r="KD139" s="47"/>
      <c r="KE139" s="47"/>
      <c r="KF139" s="47"/>
      <c r="KG139" s="47"/>
      <c r="KH139" s="47"/>
      <c r="KI139" s="47"/>
      <c r="KJ139" s="47"/>
      <c r="KK139" s="47"/>
      <c r="KL139" s="47"/>
      <c r="KM139" s="47"/>
      <c r="KN139" s="47"/>
      <c r="KO139" s="47"/>
      <c r="KP139" s="47"/>
      <c r="KQ139" s="47"/>
      <c r="KR139" s="47"/>
      <c r="KS139" s="47"/>
      <c r="KT139" s="47"/>
      <c r="KU139" s="47"/>
      <c r="KV139" s="47"/>
      <c r="KW139" s="47"/>
      <c r="KX139" s="47"/>
      <c r="KY139" s="47"/>
      <c r="KZ139" s="47"/>
      <c r="LA139" s="47"/>
      <c r="LB139" s="47"/>
      <c r="LC139" s="47"/>
      <c r="LD139" s="47"/>
      <c r="LE139" s="47"/>
      <c r="LF139" s="47"/>
      <c r="LG139" s="47"/>
      <c r="LH139" s="47"/>
      <c r="LI139" s="47"/>
      <c r="LJ139" s="47"/>
      <c r="LK139" s="47"/>
      <c r="LL139" s="47"/>
      <c r="LM139" s="47"/>
      <c r="LN139" s="47"/>
      <c r="LO139" s="47"/>
      <c r="LP139" s="47"/>
      <c r="LQ139" s="47"/>
      <c r="LR139" s="47"/>
      <c r="LS139" s="47"/>
      <c r="LT139" s="47"/>
      <c r="LU139" s="47"/>
      <c r="LV139" s="47"/>
      <c r="LW139" s="47"/>
      <c r="LX139" s="47"/>
      <c r="LY139" s="47"/>
      <c r="LZ139" s="47"/>
      <c r="MA139" s="47"/>
      <c r="MB139" s="47"/>
      <c r="MC139" s="47"/>
      <c r="MD139" s="47"/>
      <c r="ME139" s="47"/>
      <c r="MF139" s="47"/>
      <c r="MG139" s="47"/>
      <c r="MH139" s="47"/>
      <c r="MI139" s="47"/>
      <c r="MJ139" s="47"/>
      <c r="MK139" s="47"/>
      <c r="ML139" s="47"/>
      <c r="MM139" s="47"/>
      <c r="MN139" s="47"/>
      <c r="MO139" s="47"/>
      <c r="MP139" s="47"/>
      <c r="MQ139" s="47"/>
      <c r="MR139" s="47"/>
      <c r="MS139" s="47"/>
      <c r="MT139" s="47"/>
      <c r="MU139" s="47"/>
      <c r="MV139" s="47"/>
      <c r="MW139" s="47"/>
      <c r="MX139" s="47"/>
      <c r="MY139" s="47"/>
      <c r="MZ139" s="47"/>
      <c r="NA139" s="47"/>
      <c r="NB139" s="47"/>
      <c r="NC139" s="47"/>
      <c r="ND139" s="47"/>
      <c r="NE139" s="47"/>
      <c r="NF139" s="47"/>
      <c r="NG139" s="47"/>
      <c r="NH139" s="47"/>
      <c r="NI139" s="47"/>
      <c r="NJ139" s="47"/>
      <c r="NK139" s="47"/>
      <c r="NL139" s="47"/>
      <c r="NM139" s="47"/>
      <c r="NN139" s="47"/>
      <c r="NO139" s="47"/>
      <c r="NP139" s="47"/>
      <c r="NQ139" s="47"/>
      <c r="NR139" s="47"/>
      <c r="NS139" s="47"/>
      <c r="NT139" s="47"/>
      <c r="NU139" s="47"/>
      <c r="NV139" s="47"/>
      <c r="NW139" s="47"/>
      <c r="NX139" s="47"/>
      <c r="NY139" s="47"/>
      <c r="NZ139" s="47"/>
      <c r="OA139" s="47"/>
      <c r="OB139" s="47"/>
      <c r="OC139" s="47"/>
      <c r="OD139" s="47"/>
      <c r="OE139" s="47"/>
      <c r="OF139" s="47"/>
      <c r="OG139" s="47"/>
      <c r="OH139" s="47"/>
      <c r="OI139" s="47"/>
      <c r="OJ139" s="47"/>
      <c r="OK139" s="47"/>
      <c r="OL139" s="47"/>
      <c r="OM139" s="47"/>
      <c r="ON139" s="47"/>
      <c r="OO139" s="47"/>
      <c r="OP139" s="47"/>
      <c r="OQ139" s="47"/>
      <c r="OR139" s="47"/>
      <c r="OS139" s="47"/>
      <c r="OT139" s="47"/>
      <c r="OU139" s="47"/>
      <c r="OV139" s="47"/>
      <c r="OW139" s="47"/>
      <c r="OX139" s="47"/>
      <c r="OY139" s="47"/>
      <c r="OZ139" s="47"/>
      <c r="PA139" s="47"/>
      <c r="PB139" s="47"/>
      <c r="PC139" s="47"/>
      <c r="PD139" s="47"/>
      <c r="PE139" s="47"/>
      <c r="PF139" s="47"/>
      <c r="PG139" s="47"/>
      <c r="PH139" s="47"/>
      <c r="PI139" s="47"/>
      <c r="PJ139" s="47"/>
      <c r="PK139" s="47"/>
      <c r="PL139" s="47"/>
      <c r="PM139" s="47"/>
      <c r="PN139" s="47"/>
      <c r="PO139" s="47"/>
      <c r="PP139" s="47"/>
      <c r="PQ139" s="47"/>
      <c r="PR139" s="47"/>
      <c r="PS139" s="47"/>
      <c r="PT139" s="47"/>
      <c r="PU139" s="47"/>
      <c r="PV139" s="47"/>
      <c r="PW139" s="47"/>
      <c r="PX139" s="47"/>
      <c r="PY139" s="47"/>
      <c r="PZ139" s="47"/>
      <c r="QA139" s="47"/>
      <c r="QB139" s="47"/>
      <c r="QC139" s="47"/>
      <c r="QD139" s="47"/>
      <c r="QE139" s="47"/>
      <c r="QF139" s="47"/>
      <c r="QG139" s="47"/>
      <c r="QH139" s="47"/>
      <c r="QI139" s="47"/>
      <c r="QJ139" s="47"/>
      <c r="QK139" s="47"/>
      <c r="QL139" s="47"/>
      <c r="QM139" s="47"/>
      <c r="QN139" s="47"/>
      <c r="QO139" s="47"/>
      <c r="QP139" s="47"/>
      <c r="QQ139" s="47"/>
      <c r="QR139" s="47"/>
      <c r="QS139" s="47"/>
      <c r="QT139" s="47"/>
      <c r="QU139" s="47"/>
      <c r="QV139" s="47"/>
      <c r="QW139" s="47"/>
      <c r="QX139" s="47"/>
      <c r="QY139" s="47"/>
      <c r="QZ139" s="47"/>
      <c r="RA139" s="47"/>
      <c r="RB139" s="47"/>
      <c r="RC139" s="47"/>
      <c r="RD139" s="47"/>
      <c r="RE139" s="47"/>
      <c r="RF139" s="47"/>
      <c r="RG139" s="47"/>
      <c r="RH139" s="47"/>
      <c r="RI139" s="47"/>
      <c r="RJ139" s="47"/>
      <c r="RK139" s="47"/>
      <c r="RL139" s="47"/>
      <c r="RM139" s="47"/>
      <c r="RN139" s="47"/>
      <c r="RO139" s="47"/>
      <c r="RP139" s="47"/>
      <c r="RQ139" s="47"/>
      <c r="RR139" s="47"/>
      <c r="RS139" s="47"/>
      <c r="RT139" s="47"/>
      <c r="RU139" s="47"/>
      <c r="RV139" s="47"/>
      <c r="RW139" s="47"/>
      <c r="RX139" s="47"/>
      <c r="RY139" s="47"/>
      <c r="RZ139" s="47"/>
      <c r="SA139" s="47"/>
      <c r="SB139" s="47"/>
      <c r="SC139" s="47"/>
      <c r="SD139" s="47"/>
      <c r="SE139" s="47"/>
      <c r="SF139" s="47"/>
      <c r="SG139" s="47"/>
      <c r="SH139" s="47"/>
      <c r="SI139" s="47"/>
      <c r="SJ139" s="47"/>
    </row>
    <row r="140" spans="1:504" s="33" customFormat="1" x14ac:dyDescent="0.25">
      <c r="A140" s="33" t="str">
        <f>'Liste élèves'!A140</f>
        <v/>
      </c>
      <c r="B140" s="33" t="str">
        <f>IF('Liste élèves'!B140="","",'Liste élèves'!B140)</f>
        <v/>
      </c>
      <c r="C140" s="33" t="str">
        <f>IF('Liste élèves'!C140="","",'Liste élèves'!C140)</f>
        <v/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  <c r="IW140" s="47"/>
      <c r="IX140" s="47"/>
      <c r="IY140" s="47"/>
      <c r="IZ140" s="47"/>
      <c r="JA140" s="47"/>
      <c r="JB140" s="47"/>
      <c r="JC140" s="47"/>
      <c r="JD140" s="47"/>
      <c r="JE140" s="47"/>
      <c r="JF140" s="47"/>
      <c r="JG140" s="47"/>
      <c r="JH140" s="47"/>
      <c r="JI140" s="47"/>
      <c r="JJ140" s="47"/>
      <c r="JK140" s="47"/>
      <c r="JL140" s="47"/>
      <c r="JM140" s="47"/>
      <c r="JN140" s="47"/>
      <c r="JO140" s="47"/>
      <c r="JP140" s="47"/>
      <c r="JQ140" s="47"/>
      <c r="JR140" s="47"/>
      <c r="JS140" s="47"/>
      <c r="JT140" s="47"/>
      <c r="JU140" s="47"/>
      <c r="JV140" s="47"/>
      <c r="JW140" s="47"/>
      <c r="JX140" s="47"/>
      <c r="JY140" s="47"/>
      <c r="JZ140" s="47"/>
      <c r="KA140" s="47"/>
      <c r="KB140" s="47"/>
      <c r="KC140" s="47"/>
      <c r="KD140" s="47"/>
      <c r="KE140" s="47"/>
      <c r="KF140" s="47"/>
      <c r="KG140" s="47"/>
      <c r="KH140" s="47"/>
      <c r="KI140" s="47"/>
      <c r="KJ140" s="47"/>
      <c r="KK140" s="47"/>
      <c r="KL140" s="47"/>
      <c r="KM140" s="47"/>
      <c r="KN140" s="47"/>
      <c r="KO140" s="47"/>
      <c r="KP140" s="47"/>
      <c r="KQ140" s="47"/>
      <c r="KR140" s="47"/>
      <c r="KS140" s="47"/>
      <c r="KT140" s="47"/>
      <c r="KU140" s="47"/>
      <c r="KV140" s="47"/>
      <c r="KW140" s="47"/>
      <c r="KX140" s="47"/>
      <c r="KY140" s="47"/>
      <c r="KZ140" s="47"/>
      <c r="LA140" s="47"/>
      <c r="LB140" s="47"/>
      <c r="LC140" s="47"/>
      <c r="LD140" s="47"/>
      <c r="LE140" s="47"/>
      <c r="LF140" s="47"/>
      <c r="LG140" s="47"/>
      <c r="LH140" s="47"/>
      <c r="LI140" s="47"/>
      <c r="LJ140" s="47"/>
      <c r="LK140" s="47"/>
      <c r="LL140" s="47"/>
      <c r="LM140" s="47"/>
      <c r="LN140" s="47"/>
      <c r="LO140" s="47"/>
      <c r="LP140" s="47"/>
      <c r="LQ140" s="47"/>
      <c r="LR140" s="47"/>
      <c r="LS140" s="47"/>
      <c r="LT140" s="47"/>
      <c r="LU140" s="47"/>
      <c r="LV140" s="47"/>
      <c r="LW140" s="47"/>
      <c r="LX140" s="47"/>
      <c r="LY140" s="47"/>
      <c r="LZ140" s="47"/>
      <c r="MA140" s="47"/>
      <c r="MB140" s="47"/>
      <c r="MC140" s="47"/>
      <c r="MD140" s="47"/>
      <c r="ME140" s="47"/>
      <c r="MF140" s="47"/>
      <c r="MG140" s="47"/>
      <c r="MH140" s="47"/>
      <c r="MI140" s="47"/>
      <c r="MJ140" s="47"/>
      <c r="MK140" s="47"/>
      <c r="ML140" s="47"/>
      <c r="MM140" s="47"/>
      <c r="MN140" s="47"/>
      <c r="MO140" s="47"/>
      <c r="MP140" s="47"/>
      <c r="MQ140" s="47"/>
      <c r="MR140" s="47"/>
      <c r="MS140" s="47"/>
      <c r="MT140" s="47"/>
      <c r="MU140" s="47"/>
      <c r="MV140" s="47"/>
      <c r="MW140" s="47"/>
      <c r="MX140" s="47"/>
      <c r="MY140" s="47"/>
      <c r="MZ140" s="47"/>
      <c r="NA140" s="47"/>
      <c r="NB140" s="47"/>
      <c r="NC140" s="47"/>
      <c r="ND140" s="47"/>
      <c r="NE140" s="47"/>
      <c r="NF140" s="47"/>
      <c r="NG140" s="47"/>
      <c r="NH140" s="47"/>
      <c r="NI140" s="47"/>
      <c r="NJ140" s="47"/>
      <c r="NK140" s="47"/>
      <c r="NL140" s="47"/>
      <c r="NM140" s="47"/>
      <c r="NN140" s="47"/>
      <c r="NO140" s="47"/>
      <c r="NP140" s="47"/>
      <c r="NQ140" s="47"/>
      <c r="NR140" s="47"/>
      <c r="NS140" s="47"/>
      <c r="NT140" s="47"/>
      <c r="NU140" s="47"/>
      <c r="NV140" s="47"/>
      <c r="NW140" s="47"/>
      <c r="NX140" s="47"/>
      <c r="NY140" s="47"/>
      <c r="NZ140" s="47"/>
      <c r="OA140" s="47"/>
      <c r="OB140" s="47"/>
      <c r="OC140" s="47"/>
      <c r="OD140" s="47"/>
      <c r="OE140" s="47"/>
      <c r="OF140" s="47"/>
      <c r="OG140" s="47"/>
      <c r="OH140" s="47"/>
      <c r="OI140" s="47"/>
      <c r="OJ140" s="47"/>
      <c r="OK140" s="47"/>
      <c r="OL140" s="47"/>
      <c r="OM140" s="47"/>
      <c r="ON140" s="47"/>
      <c r="OO140" s="47"/>
      <c r="OP140" s="47"/>
      <c r="OQ140" s="47"/>
      <c r="OR140" s="47"/>
      <c r="OS140" s="47"/>
      <c r="OT140" s="47"/>
      <c r="OU140" s="47"/>
      <c r="OV140" s="47"/>
      <c r="OW140" s="47"/>
      <c r="OX140" s="47"/>
      <c r="OY140" s="47"/>
      <c r="OZ140" s="47"/>
      <c r="PA140" s="47"/>
      <c r="PB140" s="47"/>
      <c r="PC140" s="47"/>
      <c r="PD140" s="47"/>
      <c r="PE140" s="47"/>
      <c r="PF140" s="47"/>
      <c r="PG140" s="47"/>
      <c r="PH140" s="47"/>
      <c r="PI140" s="47"/>
      <c r="PJ140" s="47"/>
      <c r="PK140" s="47"/>
      <c r="PL140" s="47"/>
      <c r="PM140" s="47"/>
      <c r="PN140" s="47"/>
      <c r="PO140" s="47"/>
      <c r="PP140" s="47"/>
      <c r="PQ140" s="47"/>
      <c r="PR140" s="47"/>
      <c r="PS140" s="47"/>
      <c r="PT140" s="47"/>
      <c r="PU140" s="47"/>
      <c r="PV140" s="47"/>
      <c r="PW140" s="47"/>
      <c r="PX140" s="47"/>
      <c r="PY140" s="47"/>
      <c r="PZ140" s="47"/>
      <c r="QA140" s="47"/>
      <c r="QB140" s="47"/>
      <c r="QC140" s="47"/>
      <c r="QD140" s="47"/>
      <c r="QE140" s="47"/>
      <c r="QF140" s="47"/>
      <c r="QG140" s="47"/>
      <c r="QH140" s="47"/>
      <c r="QI140" s="47"/>
      <c r="QJ140" s="47"/>
      <c r="QK140" s="47"/>
      <c r="QL140" s="47"/>
      <c r="QM140" s="47"/>
      <c r="QN140" s="47"/>
      <c r="QO140" s="47"/>
      <c r="QP140" s="47"/>
      <c r="QQ140" s="47"/>
      <c r="QR140" s="47"/>
      <c r="QS140" s="47"/>
      <c r="QT140" s="47"/>
      <c r="QU140" s="47"/>
      <c r="QV140" s="47"/>
      <c r="QW140" s="47"/>
      <c r="QX140" s="47"/>
      <c r="QY140" s="47"/>
      <c r="QZ140" s="47"/>
      <c r="RA140" s="47"/>
      <c r="RB140" s="47"/>
      <c r="RC140" s="47"/>
      <c r="RD140" s="47"/>
      <c r="RE140" s="47"/>
      <c r="RF140" s="47"/>
      <c r="RG140" s="47"/>
      <c r="RH140" s="47"/>
      <c r="RI140" s="47"/>
      <c r="RJ140" s="47"/>
      <c r="RK140" s="47"/>
      <c r="RL140" s="47"/>
      <c r="RM140" s="47"/>
      <c r="RN140" s="47"/>
      <c r="RO140" s="47"/>
      <c r="RP140" s="47"/>
      <c r="RQ140" s="47"/>
      <c r="RR140" s="47"/>
      <c r="RS140" s="47"/>
      <c r="RT140" s="47"/>
      <c r="RU140" s="47"/>
      <c r="RV140" s="47"/>
      <c r="RW140" s="47"/>
      <c r="RX140" s="47"/>
      <c r="RY140" s="47"/>
      <c r="RZ140" s="47"/>
      <c r="SA140" s="47"/>
      <c r="SB140" s="47"/>
      <c r="SC140" s="47"/>
      <c r="SD140" s="47"/>
      <c r="SE140" s="47"/>
      <c r="SF140" s="47"/>
      <c r="SG140" s="47"/>
      <c r="SH140" s="47"/>
      <c r="SI140" s="47"/>
      <c r="SJ140" s="47"/>
    </row>
    <row r="141" spans="1:504" s="33" customFormat="1" x14ac:dyDescent="0.25">
      <c r="A141" s="33" t="str">
        <f>'Liste élèves'!A141</f>
        <v/>
      </c>
      <c r="B141" s="33" t="str">
        <f>IF('Liste élèves'!B141="","",'Liste élèves'!B141)</f>
        <v/>
      </c>
      <c r="C141" s="33" t="str">
        <f>IF('Liste élèves'!C141="","",'Liste élèves'!C141)</f>
        <v/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  <c r="IW141" s="47"/>
      <c r="IX141" s="47"/>
      <c r="IY141" s="47"/>
      <c r="IZ141" s="47"/>
      <c r="JA141" s="47"/>
      <c r="JB141" s="47"/>
      <c r="JC141" s="47"/>
      <c r="JD141" s="47"/>
      <c r="JE141" s="47"/>
      <c r="JF141" s="47"/>
      <c r="JG141" s="47"/>
      <c r="JH141" s="47"/>
      <c r="JI141" s="47"/>
      <c r="JJ141" s="47"/>
      <c r="JK141" s="47"/>
      <c r="JL141" s="47"/>
      <c r="JM141" s="47"/>
      <c r="JN141" s="47"/>
      <c r="JO141" s="47"/>
      <c r="JP141" s="47"/>
      <c r="JQ141" s="47"/>
      <c r="JR141" s="47"/>
      <c r="JS141" s="47"/>
      <c r="JT141" s="47"/>
      <c r="JU141" s="47"/>
      <c r="JV141" s="47"/>
      <c r="JW141" s="47"/>
      <c r="JX141" s="47"/>
      <c r="JY141" s="47"/>
      <c r="JZ141" s="47"/>
      <c r="KA141" s="47"/>
      <c r="KB141" s="47"/>
      <c r="KC141" s="47"/>
      <c r="KD141" s="47"/>
      <c r="KE141" s="47"/>
      <c r="KF141" s="47"/>
      <c r="KG141" s="47"/>
      <c r="KH141" s="47"/>
      <c r="KI141" s="47"/>
      <c r="KJ141" s="47"/>
      <c r="KK141" s="47"/>
      <c r="KL141" s="47"/>
      <c r="KM141" s="47"/>
      <c r="KN141" s="47"/>
      <c r="KO141" s="47"/>
      <c r="KP141" s="47"/>
      <c r="KQ141" s="47"/>
      <c r="KR141" s="47"/>
      <c r="KS141" s="47"/>
      <c r="KT141" s="47"/>
      <c r="KU141" s="47"/>
      <c r="KV141" s="47"/>
      <c r="KW141" s="47"/>
      <c r="KX141" s="47"/>
      <c r="KY141" s="47"/>
      <c r="KZ141" s="47"/>
      <c r="LA141" s="47"/>
      <c r="LB141" s="47"/>
      <c r="LC141" s="47"/>
      <c r="LD141" s="47"/>
      <c r="LE141" s="47"/>
      <c r="LF141" s="47"/>
      <c r="LG141" s="47"/>
      <c r="LH141" s="47"/>
      <c r="LI141" s="47"/>
      <c r="LJ141" s="47"/>
      <c r="LK141" s="47"/>
      <c r="LL141" s="47"/>
      <c r="LM141" s="47"/>
      <c r="LN141" s="47"/>
      <c r="LO141" s="47"/>
      <c r="LP141" s="47"/>
      <c r="LQ141" s="47"/>
      <c r="LR141" s="47"/>
      <c r="LS141" s="47"/>
      <c r="LT141" s="47"/>
      <c r="LU141" s="47"/>
      <c r="LV141" s="47"/>
      <c r="LW141" s="47"/>
      <c r="LX141" s="47"/>
      <c r="LY141" s="47"/>
      <c r="LZ141" s="47"/>
      <c r="MA141" s="47"/>
      <c r="MB141" s="47"/>
      <c r="MC141" s="47"/>
      <c r="MD141" s="47"/>
      <c r="ME141" s="47"/>
      <c r="MF141" s="47"/>
      <c r="MG141" s="47"/>
      <c r="MH141" s="47"/>
      <c r="MI141" s="47"/>
      <c r="MJ141" s="47"/>
      <c r="MK141" s="47"/>
      <c r="ML141" s="47"/>
      <c r="MM141" s="47"/>
      <c r="MN141" s="47"/>
      <c r="MO141" s="47"/>
      <c r="MP141" s="47"/>
      <c r="MQ141" s="47"/>
      <c r="MR141" s="47"/>
      <c r="MS141" s="47"/>
      <c r="MT141" s="47"/>
      <c r="MU141" s="47"/>
      <c r="MV141" s="47"/>
      <c r="MW141" s="47"/>
      <c r="MX141" s="47"/>
      <c r="MY141" s="47"/>
      <c r="MZ141" s="47"/>
      <c r="NA141" s="47"/>
      <c r="NB141" s="47"/>
      <c r="NC141" s="47"/>
      <c r="ND141" s="47"/>
      <c r="NE141" s="47"/>
      <c r="NF141" s="47"/>
      <c r="NG141" s="47"/>
      <c r="NH141" s="47"/>
      <c r="NI141" s="47"/>
      <c r="NJ141" s="47"/>
      <c r="NK141" s="47"/>
      <c r="NL141" s="47"/>
      <c r="NM141" s="47"/>
      <c r="NN141" s="47"/>
      <c r="NO141" s="47"/>
      <c r="NP141" s="47"/>
      <c r="NQ141" s="47"/>
      <c r="NR141" s="47"/>
      <c r="NS141" s="47"/>
      <c r="NT141" s="47"/>
      <c r="NU141" s="47"/>
      <c r="NV141" s="47"/>
      <c r="NW141" s="47"/>
      <c r="NX141" s="47"/>
      <c r="NY141" s="47"/>
      <c r="NZ141" s="47"/>
      <c r="OA141" s="47"/>
      <c r="OB141" s="47"/>
      <c r="OC141" s="47"/>
      <c r="OD141" s="47"/>
      <c r="OE141" s="47"/>
      <c r="OF141" s="47"/>
      <c r="OG141" s="47"/>
      <c r="OH141" s="47"/>
      <c r="OI141" s="47"/>
      <c r="OJ141" s="47"/>
      <c r="OK141" s="47"/>
      <c r="OL141" s="47"/>
      <c r="OM141" s="47"/>
      <c r="ON141" s="47"/>
      <c r="OO141" s="47"/>
      <c r="OP141" s="47"/>
      <c r="OQ141" s="47"/>
      <c r="OR141" s="47"/>
      <c r="OS141" s="47"/>
      <c r="OT141" s="47"/>
      <c r="OU141" s="47"/>
      <c r="OV141" s="47"/>
      <c r="OW141" s="47"/>
      <c r="OX141" s="47"/>
      <c r="OY141" s="47"/>
      <c r="OZ141" s="47"/>
      <c r="PA141" s="47"/>
      <c r="PB141" s="47"/>
      <c r="PC141" s="47"/>
      <c r="PD141" s="47"/>
      <c r="PE141" s="47"/>
      <c r="PF141" s="47"/>
      <c r="PG141" s="47"/>
      <c r="PH141" s="47"/>
      <c r="PI141" s="47"/>
      <c r="PJ141" s="47"/>
      <c r="PK141" s="47"/>
      <c r="PL141" s="47"/>
      <c r="PM141" s="47"/>
      <c r="PN141" s="47"/>
      <c r="PO141" s="47"/>
      <c r="PP141" s="47"/>
      <c r="PQ141" s="47"/>
      <c r="PR141" s="47"/>
      <c r="PS141" s="47"/>
      <c r="PT141" s="47"/>
      <c r="PU141" s="47"/>
      <c r="PV141" s="47"/>
      <c r="PW141" s="47"/>
      <c r="PX141" s="47"/>
      <c r="PY141" s="47"/>
      <c r="PZ141" s="47"/>
      <c r="QA141" s="47"/>
      <c r="QB141" s="47"/>
      <c r="QC141" s="47"/>
      <c r="QD141" s="47"/>
      <c r="QE141" s="47"/>
      <c r="QF141" s="47"/>
      <c r="QG141" s="47"/>
      <c r="QH141" s="47"/>
      <c r="QI141" s="47"/>
      <c r="QJ141" s="47"/>
      <c r="QK141" s="47"/>
      <c r="QL141" s="47"/>
      <c r="QM141" s="47"/>
      <c r="QN141" s="47"/>
      <c r="QO141" s="47"/>
      <c r="QP141" s="47"/>
      <c r="QQ141" s="47"/>
      <c r="QR141" s="47"/>
      <c r="QS141" s="47"/>
      <c r="QT141" s="47"/>
      <c r="QU141" s="47"/>
      <c r="QV141" s="47"/>
      <c r="QW141" s="47"/>
      <c r="QX141" s="47"/>
      <c r="QY141" s="47"/>
      <c r="QZ141" s="47"/>
      <c r="RA141" s="47"/>
      <c r="RB141" s="47"/>
      <c r="RC141" s="47"/>
      <c r="RD141" s="47"/>
      <c r="RE141" s="47"/>
      <c r="RF141" s="47"/>
      <c r="RG141" s="47"/>
      <c r="RH141" s="47"/>
      <c r="RI141" s="47"/>
      <c r="RJ141" s="47"/>
      <c r="RK141" s="47"/>
      <c r="RL141" s="47"/>
      <c r="RM141" s="47"/>
      <c r="RN141" s="47"/>
      <c r="RO141" s="47"/>
      <c r="RP141" s="47"/>
      <c r="RQ141" s="47"/>
      <c r="RR141" s="47"/>
      <c r="RS141" s="47"/>
      <c r="RT141" s="47"/>
      <c r="RU141" s="47"/>
      <c r="RV141" s="47"/>
      <c r="RW141" s="47"/>
      <c r="RX141" s="47"/>
      <c r="RY141" s="47"/>
      <c r="RZ141" s="47"/>
      <c r="SA141" s="47"/>
      <c r="SB141" s="47"/>
      <c r="SC141" s="47"/>
      <c r="SD141" s="47"/>
      <c r="SE141" s="47"/>
      <c r="SF141" s="47"/>
      <c r="SG141" s="47"/>
      <c r="SH141" s="47"/>
      <c r="SI141" s="47"/>
      <c r="SJ141" s="47"/>
    </row>
    <row r="142" spans="1:504" s="33" customFormat="1" x14ac:dyDescent="0.25">
      <c r="A142" s="33" t="str">
        <f>'Liste élèves'!A142</f>
        <v/>
      </c>
      <c r="B142" s="33" t="str">
        <f>IF('Liste élèves'!B142="","",'Liste élèves'!B142)</f>
        <v/>
      </c>
      <c r="C142" s="33" t="str">
        <f>IF('Liste élèves'!C142="","",'Liste élèves'!C142)</f>
        <v/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  <c r="IW142" s="47"/>
      <c r="IX142" s="47"/>
      <c r="IY142" s="47"/>
      <c r="IZ142" s="47"/>
      <c r="JA142" s="47"/>
      <c r="JB142" s="47"/>
      <c r="JC142" s="47"/>
      <c r="JD142" s="47"/>
      <c r="JE142" s="47"/>
      <c r="JF142" s="47"/>
      <c r="JG142" s="47"/>
      <c r="JH142" s="47"/>
      <c r="JI142" s="47"/>
      <c r="JJ142" s="47"/>
      <c r="JK142" s="47"/>
      <c r="JL142" s="47"/>
      <c r="JM142" s="47"/>
      <c r="JN142" s="47"/>
      <c r="JO142" s="47"/>
      <c r="JP142" s="47"/>
      <c r="JQ142" s="47"/>
      <c r="JR142" s="47"/>
      <c r="JS142" s="47"/>
      <c r="JT142" s="47"/>
      <c r="JU142" s="47"/>
      <c r="JV142" s="47"/>
      <c r="JW142" s="47"/>
      <c r="JX142" s="47"/>
      <c r="JY142" s="47"/>
      <c r="JZ142" s="47"/>
      <c r="KA142" s="47"/>
      <c r="KB142" s="47"/>
      <c r="KC142" s="47"/>
      <c r="KD142" s="47"/>
      <c r="KE142" s="47"/>
      <c r="KF142" s="47"/>
      <c r="KG142" s="47"/>
      <c r="KH142" s="47"/>
      <c r="KI142" s="47"/>
      <c r="KJ142" s="47"/>
      <c r="KK142" s="47"/>
      <c r="KL142" s="47"/>
      <c r="KM142" s="47"/>
      <c r="KN142" s="47"/>
      <c r="KO142" s="47"/>
      <c r="KP142" s="47"/>
      <c r="KQ142" s="47"/>
      <c r="KR142" s="47"/>
      <c r="KS142" s="47"/>
      <c r="KT142" s="47"/>
      <c r="KU142" s="47"/>
      <c r="KV142" s="47"/>
      <c r="KW142" s="47"/>
      <c r="KX142" s="47"/>
      <c r="KY142" s="47"/>
      <c r="KZ142" s="47"/>
      <c r="LA142" s="47"/>
      <c r="LB142" s="47"/>
      <c r="LC142" s="47"/>
      <c r="LD142" s="47"/>
      <c r="LE142" s="47"/>
      <c r="LF142" s="47"/>
      <c r="LG142" s="47"/>
      <c r="LH142" s="47"/>
      <c r="LI142" s="47"/>
      <c r="LJ142" s="47"/>
      <c r="LK142" s="47"/>
      <c r="LL142" s="47"/>
      <c r="LM142" s="47"/>
      <c r="LN142" s="47"/>
      <c r="LO142" s="47"/>
      <c r="LP142" s="47"/>
      <c r="LQ142" s="47"/>
      <c r="LR142" s="47"/>
      <c r="LS142" s="47"/>
      <c r="LT142" s="47"/>
      <c r="LU142" s="47"/>
      <c r="LV142" s="47"/>
      <c r="LW142" s="47"/>
      <c r="LX142" s="47"/>
      <c r="LY142" s="47"/>
      <c r="LZ142" s="47"/>
      <c r="MA142" s="47"/>
      <c r="MB142" s="47"/>
      <c r="MC142" s="47"/>
      <c r="MD142" s="47"/>
      <c r="ME142" s="47"/>
      <c r="MF142" s="47"/>
      <c r="MG142" s="47"/>
      <c r="MH142" s="47"/>
      <c r="MI142" s="47"/>
      <c r="MJ142" s="47"/>
      <c r="MK142" s="47"/>
      <c r="ML142" s="47"/>
      <c r="MM142" s="47"/>
      <c r="MN142" s="47"/>
      <c r="MO142" s="47"/>
      <c r="MP142" s="47"/>
      <c r="MQ142" s="47"/>
      <c r="MR142" s="47"/>
      <c r="MS142" s="47"/>
      <c r="MT142" s="47"/>
      <c r="MU142" s="47"/>
      <c r="MV142" s="47"/>
      <c r="MW142" s="47"/>
      <c r="MX142" s="47"/>
      <c r="MY142" s="47"/>
      <c r="MZ142" s="47"/>
      <c r="NA142" s="47"/>
      <c r="NB142" s="47"/>
      <c r="NC142" s="47"/>
      <c r="ND142" s="47"/>
      <c r="NE142" s="47"/>
      <c r="NF142" s="47"/>
      <c r="NG142" s="47"/>
      <c r="NH142" s="47"/>
      <c r="NI142" s="47"/>
      <c r="NJ142" s="47"/>
      <c r="NK142" s="47"/>
      <c r="NL142" s="47"/>
      <c r="NM142" s="47"/>
      <c r="NN142" s="47"/>
      <c r="NO142" s="47"/>
      <c r="NP142" s="47"/>
      <c r="NQ142" s="47"/>
      <c r="NR142" s="47"/>
      <c r="NS142" s="47"/>
      <c r="NT142" s="47"/>
      <c r="NU142" s="47"/>
      <c r="NV142" s="47"/>
      <c r="NW142" s="47"/>
      <c r="NX142" s="47"/>
      <c r="NY142" s="47"/>
      <c r="NZ142" s="47"/>
      <c r="OA142" s="47"/>
      <c r="OB142" s="47"/>
      <c r="OC142" s="47"/>
      <c r="OD142" s="47"/>
      <c r="OE142" s="47"/>
      <c r="OF142" s="47"/>
      <c r="OG142" s="47"/>
      <c r="OH142" s="47"/>
      <c r="OI142" s="47"/>
      <c r="OJ142" s="47"/>
      <c r="OK142" s="47"/>
      <c r="OL142" s="47"/>
      <c r="OM142" s="47"/>
      <c r="ON142" s="47"/>
      <c r="OO142" s="47"/>
      <c r="OP142" s="47"/>
      <c r="OQ142" s="47"/>
      <c r="OR142" s="47"/>
      <c r="OS142" s="47"/>
      <c r="OT142" s="47"/>
      <c r="OU142" s="47"/>
      <c r="OV142" s="47"/>
      <c r="OW142" s="47"/>
      <c r="OX142" s="47"/>
      <c r="OY142" s="47"/>
      <c r="OZ142" s="47"/>
      <c r="PA142" s="47"/>
      <c r="PB142" s="47"/>
      <c r="PC142" s="47"/>
      <c r="PD142" s="47"/>
      <c r="PE142" s="47"/>
      <c r="PF142" s="47"/>
      <c r="PG142" s="47"/>
      <c r="PH142" s="47"/>
      <c r="PI142" s="47"/>
      <c r="PJ142" s="47"/>
      <c r="PK142" s="47"/>
      <c r="PL142" s="47"/>
      <c r="PM142" s="47"/>
      <c r="PN142" s="47"/>
      <c r="PO142" s="47"/>
      <c r="PP142" s="47"/>
      <c r="PQ142" s="47"/>
      <c r="PR142" s="47"/>
      <c r="PS142" s="47"/>
      <c r="PT142" s="47"/>
      <c r="PU142" s="47"/>
      <c r="PV142" s="47"/>
      <c r="PW142" s="47"/>
      <c r="PX142" s="47"/>
      <c r="PY142" s="47"/>
      <c r="PZ142" s="47"/>
      <c r="QA142" s="47"/>
      <c r="QB142" s="47"/>
      <c r="QC142" s="47"/>
      <c r="QD142" s="47"/>
      <c r="QE142" s="47"/>
      <c r="QF142" s="47"/>
      <c r="QG142" s="47"/>
      <c r="QH142" s="47"/>
      <c r="QI142" s="47"/>
      <c r="QJ142" s="47"/>
      <c r="QK142" s="47"/>
      <c r="QL142" s="47"/>
      <c r="QM142" s="47"/>
      <c r="QN142" s="47"/>
      <c r="QO142" s="47"/>
      <c r="QP142" s="47"/>
      <c r="QQ142" s="47"/>
      <c r="QR142" s="47"/>
      <c r="QS142" s="47"/>
      <c r="QT142" s="47"/>
      <c r="QU142" s="47"/>
      <c r="QV142" s="47"/>
      <c r="QW142" s="47"/>
      <c r="QX142" s="47"/>
      <c r="QY142" s="47"/>
      <c r="QZ142" s="47"/>
      <c r="RA142" s="47"/>
      <c r="RB142" s="47"/>
      <c r="RC142" s="47"/>
      <c r="RD142" s="47"/>
      <c r="RE142" s="47"/>
      <c r="RF142" s="47"/>
      <c r="RG142" s="47"/>
      <c r="RH142" s="47"/>
      <c r="RI142" s="47"/>
      <c r="RJ142" s="47"/>
      <c r="RK142" s="47"/>
      <c r="RL142" s="47"/>
      <c r="RM142" s="47"/>
      <c r="RN142" s="47"/>
      <c r="RO142" s="47"/>
      <c r="RP142" s="47"/>
      <c r="RQ142" s="47"/>
      <c r="RR142" s="47"/>
      <c r="RS142" s="47"/>
      <c r="RT142" s="47"/>
      <c r="RU142" s="47"/>
      <c r="RV142" s="47"/>
      <c r="RW142" s="47"/>
      <c r="RX142" s="47"/>
      <c r="RY142" s="47"/>
      <c r="RZ142" s="47"/>
      <c r="SA142" s="47"/>
      <c r="SB142" s="47"/>
      <c r="SC142" s="47"/>
      <c r="SD142" s="47"/>
      <c r="SE142" s="47"/>
      <c r="SF142" s="47"/>
      <c r="SG142" s="47"/>
      <c r="SH142" s="47"/>
      <c r="SI142" s="47"/>
      <c r="SJ142" s="47"/>
    </row>
    <row r="143" spans="1:504" s="33" customFormat="1" x14ac:dyDescent="0.25">
      <c r="A143" s="33" t="str">
        <f>'Liste élèves'!A143</f>
        <v/>
      </c>
      <c r="B143" s="33" t="str">
        <f>IF('Liste élèves'!B143="","",'Liste élèves'!B143)</f>
        <v/>
      </c>
      <c r="C143" s="33" t="str">
        <f>IF('Liste élèves'!C143="","",'Liste élèves'!C143)</f>
        <v/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  <c r="IW143" s="47"/>
      <c r="IX143" s="47"/>
      <c r="IY143" s="47"/>
      <c r="IZ143" s="47"/>
      <c r="JA143" s="47"/>
      <c r="JB143" s="47"/>
      <c r="JC143" s="47"/>
      <c r="JD143" s="47"/>
      <c r="JE143" s="47"/>
      <c r="JF143" s="47"/>
      <c r="JG143" s="47"/>
      <c r="JH143" s="47"/>
      <c r="JI143" s="47"/>
      <c r="JJ143" s="47"/>
      <c r="JK143" s="47"/>
      <c r="JL143" s="47"/>
      <c r="JM143" s="47"/>
      <c r="JN143" s="47"/>
      <c r="JO143" s="47"/>
      <c r="JP143" s="47"/>
      <c r="JQ143" s="47"/>
      <c r="JR143" s="47"/>
      <c r="JS143" s="47"/>
      <c r="JT143" s="47"/>
      <c r="JU143" s="47"/>
      <c r="JV143" s="47"/>
      <c r="JW143" s="47"/>
      <c r="JX143" s="47"/>
      <c r="JY143" s="47"/>
      <c r="JZ143" s="47"/>
      <c r="KA143" s="47"/>
      <c r="KB143" s="47"/>
      <c r="KC143" s="47"/>
      <c r="KD143" s="47"/>
      <c r="KE143" s="47"/>
      <c r="KF143" s="47"/>
      <c r="KG143" s="47"/>
      <c r="KH143" s="47"/>
      <c r="KI143" s="47"/>
      <c r="KJ143" s="47"/>
      <c r="KK143" s="47"/>
      <c r="KL143" s="47"/>
      <c r="KM143" s="47"/>
      <c r="KN143" s="47"/>
      <c r="KO143" s="47"/>
      <c r="KP143" s="47"/>
      <c r="KQ143" s="47"/>
      <c r="KR143" s="47"/>
      <c r="KS143" s="47"/>
      <c r="KT143" s="47"/>
      <c r="KU143" s="47"/>
      <c r="KV143" s="47"/>
      <c r="KW143" s="47"/>
      <c r="KX143" s="47"/>
      <c r="KY143" s="47"/>
      <c r="KZ143" s="47"/>
      <c r="LA143" s="47"/>
      <c r="LB143" s="47"/>
      <c r="LC143" s="47"/>
      <c r="LD143" s="47"/>
      <c r="LE143" s="47"/>
      <c r="LF143" s="47"/>
      <c r="LG143" s="47"/>
      <c r="LH143" s="47"/>
      <c r="LI143" s="47"/>
      <c r="LJ143" s="47"/>
      <c r="LK143" s="47"/>
      <c r="LL143" s="47"/>
      <c r="LM143" s="47"/>
      <c r="LN143" s="47"/>
      <c r="LO143" s="47"/>
      <c r="LP143" s="47"/>
      <c r="LQ143" s="47"/>
      <c r="LR143" s="47"/>
      <c r="LS143" s="47"/>
      <c r="LT143" s="47"/>
      <c r="LU143" s="47"/>
      <c r="LV143" s="47"/>
      <c r="LW143" s="47"/>
      <c r="LX143" s="47"/>
      <c r="LY143" s="47"/>
      <c r="LZ143" s="47"/>
      <c r="MA143" s="47"/>
      <c r="MB143" s="47"/>
      <c r="MC143" s="47"/>
      <c r="MD143" s="47"/>
      <c r="ME143" s="47"/>
      <c r="MF143" s="47"/>
      <c r="MG143" s="47"/>
      <c r="MH143" s="47"/>
      <c r="MI143" s="47"/>
      <c r="MJ143" s="47"/>
      <c r="MK143" s="47"/>
      <c r="ML143" s="47"/>
      <c r="MM143" s="47"/>
      <c r="MN143" s="47"/>
      <c r="MO143" s="47"/>
      <c r="MP143" s="47"/>
      <c r="MQ143" s="47"/>
      <c r="MR143" s="47"/>
      <c r="MS143" s="47"/>
      <c r="MT143" s="47"/>
      <c r="MU143" s="47"/>
      <c r="MV143" s="47"/>
      <c r="MW143" s="47"/>
      <c r="MX143" s="47"/>
      <c r="MY143" s="47"/>
      <c r="MZ143" s="47"/>
      <c r="NA143" s="47"/>
      <c r="NB143" s="47"/>
      <c r="NC143" s="47"/>
      <c r="ND143" s="47"/>
      <c r="NE143" s="47"/>
      <c r="NF143" s="47"/>
      <c r="NG143" s="47"/>
      <c r="NH143" s="47"/>
      <c r="NI143" s="47"/>
      <c r="NJ143" s="47"/>
      <c r="NK143" s="47"/>
      <c r="NL143" s="47"/>
      <c r="NM143" s="47"/>
      <c r="NN143" s="47"/>
      <c r="NO143" s="47"/>
      <c r="NP143" s="47"/>
      <c r="NQ143" s="47"/>
      <c r="NR143" s="47"/>
      <c r="NS143" s="47"/>
      <c r="NT143" s="47"/>
      <c r="NU143" s="47"/>
      <c r="NV143" s="47"/>
      <c r="NW143" s="47"/>
      <c r="NX143" s="47"/>
      <c r="NY143" s="47"/>
      <c r="NZ143" s="47"/>
      <c r="OA143" s="47"/>
      <c r="OB143" s="47"/>
      <c r="OC143" s="47"/>
      <c r="OD143" s="47"/>
      <c r="OE143" s="47"/>
      <c r="OF143" s="47"/>
      <c r="OG143" s="47"/>
      <c r="OH143" s="47"/>
      <c r="OI143" s="47"/>
      <c r="OJ143" s="47"/>
      <c r="OK143" s="47"/>
      <c r="OL143" s="47"/>
      <c r="OM143" s="47"/>
      <c r="ON143" s="47"/>
      <c r="OO143" s="47"/>
      <c r="OP143" s="47"/>
      <c r="OQ143" s="47"/>
      <c r="OR143" s="47"/>
      <c r="OS143" s="47"/>
      <c r="OT143" s="47"/>
      <c r="OU143" s="47"/>
      <c r="OV143" s="47"/>
      <c r="OW143" s="47"/>
      <c r="OX143" s="47"/>
      <c r="OY143" s="47"/>
      <c r="OZ143" s="47"/>
      <c r="PA143" s="47"/>
      <c r="PB143" s="47"/>
      <c r="PC143" s="47"/>
      <c r="PD143" s="47"/>
      <c r="PE143" s="47"/>
      <c r="PF143" s="47"/>
      <c r="PG143" s="47"/>
      <c r="PH143" s="47"/>
      <c r="PI143" s="47"/>
      <c r="PJ143" s="47"/>
      <c r="PK143" s="47"/>
      <c r="PL143" s="47"/>
      <c r="PM143" s="47"/>
      <c r="PN143" s="47"/>
      <c r="PO143" s="47"/>
      <c r="PP143" s="47"/>
      <c r="PQ143" s="47"/>
      <c r="PR143" s="47"/>
      <c r="PS143" s="47"/>
      <c r="PT143" s="47"/>
      <c r="PU143" s="47"/>
      <c r="PV143" s="47"/>
      <c r="PW143" s="47"/>
      <c r="PX143" s="47"/>
      <c r="PY143" s="47"/>
      <c r="PZ143" s="47"/>
      <c r="QA143" s="47"/>
      <c r="QB143" s="47"/>
      <c r="QC143" s="47"/>
      <c r="QD143" s="47"/>
      <c r="QE143" s="47"/>
      <c r="QF143" s="47"/>
      <c r="QG143" s="47"/>
      <c r="QH143" s="47"/>
      <c r="QI143" s="47"/>
      <c r="QJ143" s="47"/>
      <c r="QK143" s="47"/>
      <c r="QL143" s="47"/>
      <c r="QM143" s="47"/>
      <c r="QN143" s="47"/>
      <c r="QO143" s="47"/>
      <c r="QP143" s="47"/>
      <c r="QQ143" s="47"/>
      <c r="QR143" s="47"/>
      <c r="QS143" s="47"/>
      <c r="QT143" s="47"/>
      <c r="QU143" s="47"/>
      <c r="QV143" s="47"/>
      <c r="QW143" s="47"/>
      <c r="QX143" s="47"/>
      <c r="QY143" s="47"/>
      <c r="QZ143" s="47"/>
      <c r="RA143" s="47"/>
      <c r="RB143" s="47"/>
      <c r="RC143" s="47"/>
      <c r="RD143" s="47"/>
      <c r="RE143" s="47"/>
      <c r="RF143" s="47"/>
      <c r="RG143" s="47"/>
      <c r="RH143" s="47"/>
      <c r="RI143" s="47"/>
      <c r="RJ143" s="47"/>
      <c r="RK143" s="47"/>
      <c r="RL143" s="47"/>
      <c r="RM143" s="47"/>
      <c r="RN143" s="47"/>
      <c r="RO143" s="47"/>
      <c r="RP143" s="47"/>
      <c r="RQ143" s="47"/>
      <c r="RR143" s="47"/>
      <c r="RS143" s="47"/>
      <c r="RT143" s="47"/>
      <c r="RU143" s="47"/>
      <c r="RV143" s="47"/>
      <c r="RW143" s="47"/>
      <c r="RX143" s="47"/>
      <c r="RY143" s="47"/>
      <c r="RZ143" s="47"/>
      <c r="SA143" s="47"/>
      <c r="SB143" s="47"/>
      <c r="SC143" s="47"/>
      <c r="SD143" s="47"/>
      <c r="SE143" s="47"/>
      <c r="SF143" s="47"/>
      <c r="SG143" s="47"/>
      <c r="SH143" s="47"/>
      <c r="SI143" s="47"/>
      <c r="SJ143" s="47"/>
    </row>
    <row r="144" spans="1:504" s="33" customFormat="1" x14ac:dyDescent="0.25">
      <c r="A144" s="33" t="str">
        <f>'Liste élèves'!A144</f>
        <v/>
      </c>
      <c r="B144" s="33" t="str">
        <f>IF('Liste élèves'!B144="","",'Liste élèves'!B144)</f>
        <v/>
      </c>
      <c r="C144" s="33" t="str">
        <f>IF('Liste élèves'!C144="","",'Liste élèves'!C144)</f>
        <v/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  <c r="IW144" s="47"/>
      <c r="IX144" s="47"/>
      <c r="IY144" s="47"/>
      <c r="IZ144" s="47"/>
      <c r="JA144" s="47"/>
      <c r="JB144" s="47"/>
      <c r="JC144" s="47"/>
      <c r="JD144" s="47"/>
      <c r="JE144" s="47"/>
      <c r="JF144" s="47"/>
      <c r="JG144" s="47"/>
      <c r="JH144" s="47"/>
      <c r="JI144" s="47"/>
      <c r="JJ144" s="47"/>
      <c r="JK144" s="47"/>
      <c r="JL144" s="47"/>
      <c r="JM144" s="47"/>
      <c r="JN144" s="47"/>
      <c r="JO144" s="47"/>
      <c r="JP144" s="47"/>
      <c r="JQ144" s="47"/>
      <c r="JR144" s="47"/>
      <c r="JS144" s="47"/>
      <c r="JT144" s="47"/>
      <c r="JU144" s="47"/>
      <c r="JV144" s="47"/>
      <c r="JW144" s="47"/>
      <c r="JX144" s="47"/>
      <c r="JY144" s="47"/>
      <c r="JZ144" s="47"/>
      <c r="KA144" s="47"/>
      <c r="KB144" s="47"/>
      <c r="KC144" s="47"/>
      <c r="KD144" s="47"/>
      <c r="KE144" s="47"/>
      <c r="KF144" s="47"/>
      <c r="KG144" s="47"/>
      <c r="KH144" s="47"/>
      <c r="KI144" s="47"/>
      <c r="KJ144" s="47"/>
      <c r="KK144" s="47"/>
      <c r="KL144" s="47"/>
      <c r="KM144" s="47"/>
      <c r="KN144" s="47"/>
      <c r="KO144" s="47"/>
      <c r="KP144" s="47"/>
      <c r="KQ144" s="47"/>
      <c r="KR144" s="47"/>
      <c r="KS144" s="47"/>
      <c r="KT144" s="47"/>
      <c r="KU144" s="47"/>
      <c r="KV144" s="47"/>
      <c r="KW144" s="47"/>
      <c r="KX144" s="47"/>
      <c r="KY144" s="47"/>
      <c r="KZ144" s="47"/>
      <c r="LA144" s="47"/>
      <c r="LB144" s="47"/>
      <c r="LC144" s="47"/>
      <c r="LD144" s="47"/>
      <c r="LE144" s="47"/>
      <c r="LF144" s="47"/>
      <c r="LG144" s="47"/>
      <c r="LH144" s="47"/>
      <c r="LI144" s="47"/>
      <c r="LJ144" s="47"/>
      <c r="LK144" s="47"/>
      <c r="LL144" s="47"/>
      <c r="LM144" s="47"/>
      <c r="LN144" s="47"/>
      <c r="LO144" s="47"/>
      <c r="LP144" s="47"/>
      <c r="LQ144" s="47"/>
      <c r="LR144" s="47"/>
      <c r="LS144" s="47"/>
      <c r="LT144" s="47"/>
      <c r="LU144" s="47"/>
      <c r="LV144" s="47"/>
      <c r="LW144" s="47"/>
      <c r="LX144" s="47"/>
      <c r="LY144" s="47"/>
      <c r="LZ144" s="47"/>
      <c r="MA144" s="47"/>
      <c r="MB144" s="47"/>
      <c r="MC144" s="47"/>
      <c r="MD144" s="47"/>
      <c r="ME144" s="47"/>
      <c r="MF144" s="47"/>
      <c r="MG144" s="47"/>
      <c r="MH144" s="47"/>
      <c r="MI144" s="47"/>
      <c r="MJ144" s="47"/>
      <c r="MK144" s="47"/>
      <c r="ML144" s="47"/>
      <c r="MM144" s="47"/>
      <c r="MN144" s="47"/>
      <c r="MO144" s="47"/>
      <c r="MP144" s="47"/>
      <c r="MQ144" s="47"/>
      <c r="MR144" s="47"/>
      <c r="MS144" s="47"/>
      <c r="MT144" s="47"/>
      <c r="MU144" s="47"/>
      <c r="MV144" s="47"/>
      <c r="MW144" s="47"/>
      <c r="MX144" s="47"/>
      <c r="MY144" s="47"/>
      <c r="MZ144" s="47"/>
      <c r="NA144" s="47"/>
      <c r="NB144" s="47"/>
      <c r="NC144" s="47"/>
      <c r="ND144" s="47"/>
      <c r="NE144" s="47"/>
      <c r="NF144" s="47"/>
      <c r="NG144" s="47"/>
      <c r="NH144" s="47"/>
      <c r="NI144" s="47"/>
      <c r="NJ144" s="47"/>
      <c r="NK144" s="47"/>
      <c r="NL144" s="47"/>
      <c r="NM144" s="47"/>
      <c r="NN144" s="47"/>
      <c r="NO144" s="47"/>
      <c r="NP144" s="47"/>
      <c r="NQ144" s="47"/>
      <c r="NR144" s="47"/>
      <c r="NS144" s="47"/>
      <c r="NT144" s="47"/>
      <c r="NU144" s="47"/>
      <c r="NV144" s="47"/>
      <c r="NW144" s="47"/>
      <c r="NX144" s="47"/>
      <c r="NY144" s="47"/>
      <c r="NZ144" s="47"/>
      <c r="OA144" s="47"/>
      <c r="OB144" s="47"/>
      <c r="OC144" s="47"/>
      <c r="OD144" s="47"/>
      <c r="OE144" s="47"/>
      <c r="OF144" s="47"/>
      <c r="OG144" s="47"/>
      <c r="OH144" s="47"/>
      <c r="OI144" s="47"/>
      <c r="OJ144" s="47"/>
      <c r="OK144" s="47"/>
      <c r="OL144" s="47"/>
      <c r="OM144" s="47"/>
      <c r="ON144" s="47"/>
      <c r="OO144" s="47"/>
      <c r="OP144" s="47"/>
      <c r="OQ144" s="47"/>
      <c r="OR144" s="47"/>
      <c r="OS144" s="47"/>
      <c r="OT144" s="47"/>
      <c r="OU144" s="47"/>
      <c r="OV144" s="47"/>
      <c r="OW144" s="47"/>
      <c r="OX144" s="47"/>
      <c r="OY144" s="47"/>
      <c r="OZ144" s="47"/>
      <c r="PA144" s="47"/>
      <c r="PB144" s="47"/>
      <c r="PC144" s="47"/>
      <c r="PD144" s="47"/>
      <c r="PE144" s="47"/>
      <c r="PF144" s="47"/>
      <c r="PG144" s="47"/>
      <c r="PH144" s="47"/>
      <c r="PI144" s="47"/>
      <c r="PJ144" s="47"/>
      <c r="PK144" s="47"/>
      <c r="PL144" s="47"/>
      <c r="PM144" s="47"/>
      <c r="PN144" s="47"/>
      <c r="PO144" s="47"/>
      <c r="PP144" s="47"/>
      <c r="PQ144" s="47"/>
      <c r="PR144" s="47"/>
      <c r="PS144" s="47"/>
      <c r="PT144" s="47"/>
      <c r="PU144" s="47"/>
      <c r="PV144" s="47"/>
      <c r="PW144" s="47"/>
      <c r="PX144" s="47"/>
      <c r="PY144" s="47"/>
      <c r="PZ144" s="47"/>
      <c r="QA144" s="47"/>
      <c r="QB144" s="47"/>
      <c r="QC144" s="47"/>
      <c r="QD144" s="47"/>
      <c r="QE144" s="47"/>
      <c r="QF144" s="47"/>
      <c r="QG144" s="47"/>
      <c r="QH144" s="47"/>
      <c r="QI144" s="47"/>
      <c r="QJ144" s="47"/>
      <c r="QK144" s="47"/>
      <c r="QL144" s="47"/>
      <c r="QM144" s="47"/>
      <c r="QN144" s="47"/>
      <c r="QO144" s="47"/>
      <c r="QP144" s="47"/>
      <c r="QQ144" s="47"/>
      <c r="QR144" s="47"/>
      <c r="QS144" s="47"/>
      <c r="QT144" s="47"/>
      <c r="QU144" s="47"/>
      <c r="QV144" s="47"/>
      <c r="QW144" s="47"/>
      <c r="QX144" s="47"/>
      <c r="QY144" s="47"/>
      <c r="QZ144" s="47"/>
      <c r="RA144" s="47"/>
      <c r="RB144" s="47"/>
      <c r="RC144" s="47"/>
      <c r="RD144" s="47"/>
      <c r="RE144" s="47"/>
      <c r="RF144" s="47"/>
      <c r="RG144" s="47"/>
      <c r="RH144" s="47"/>
      <c r="RI144" s="47"/>
      <c r="RJ144" s="47"/>
      <c r="RK144" s="47"/>
      <c r="RL144" s="47"/>
      <c r="RM144" s="47"/>
      <c r="RN144" s="47"/>
      <c r="RO144" s="47"/>
      <c r="RP144" s="47"/>
      <c r="RQ144" s="47"/>
      <c r="RR144" s="47"/>
      <c r="RS144" s="47"/>
      <c r="RT144" s="47"/>
      <c r="RU144" s="47"/>
      <c r="RV144" s="47"/>
      <c r="RW144" s="47"/>
      <c r="RX144" s="47"/>
      <c r="RY144" s="47"/>
      <c r="RZ144" s="47"/>
      <c r="SA144" s="47"/>
      <c r="SB144" s="47"/>
      <c r="SC144" s="47"/>
      <c r="SD144" s="47"/>
      <c r="SE144" s="47"/>
      <c r="SF144" s="47"/>
      <c r="SG144" s="47"/>
      <c r="SH144" s="47"/>
      <c r="SI144" s="47"/>
      <c r="SJ144" s="47"/>
    </row>
    <row r="145" spans="1:504" s="33" customFormat="1" x14ac:dyDescent="0.25">
      <c r="A145" s="33" t="str">
        <f>'Liste élèves'!A145</f>
        <v/>
      </c>
      <c r="B145" s="33" t="str">
        <f>IF('Liste élèves'!B145="","",'Liste élèves'!B145)</f>
        <v/>
      </c>
      <c r="C145" s="33" t="str">
        <f>IF('Liste élèves'!C145="","",'Liste élèves'!C145)</f>
        <v/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  <c r="IW145" s="47"/>
      <c r="IX145" s="47"/>
      <c r="IY145" s="47"/>
      <c r="IZ145" s="47"/>
      <c r="JA145" s="47"/>
      <c r="JB145" s="47"/>
      <c r="JC145" s="47"/>
      <c r="JD145" s="47"/>
      <c r="JE145" s="47"/>
      <c r="JF145" s="47"/>
      <c r="JG145" s="47"/>
      <c r="JH145" s="47"/>
      <c r="JI145" s="47"/>
      <c r="JJ145" s="47"/>
      <c r="JK145" s="47"/>
      <c r="JL145" s="47"/>
      <c r="JM145" s="47"/>
      <c r="JN145" s="47"/>
      <c r="JO145" s="47"/>
      <c r="JP145" s="47"/>
      <c r="JQ145" s="47"/>
      <c r="JR145" s="47"/>
      <c r="JS145" s="47"/>
      <c r="JT145" s="47"/>
      <c r="JU145" s="47"/>
      <c r="JV145" s="47"/>
      <c r="JW145" s="47"/>
      <c r="JX145" s="47"/>
      <c r="JY145" s="47"/>
      <c r="JZ145" s="47"/>
      <c r="KA145" s="47"/>
      <c r="KB145" s="47"/>
      <c r="KC145" s="47"/>
      <c r="KD145" s="47"/>
      <c r="KE145" s="47"/>
      <c r="KF145" s="47"/>
      <c r="KG145" s="47"/>
      <c r="KH145" s="47"/>
      <c r="KI145" s="47"/>
      <c r="KJ145" s="47"/>
      <c r="KK145" s="47"/>
      <c r="KL145" s="47"/>
      <c r="KM145" s="47"/>
      <c r="KN145" s="47"/>
      <c r="KO145" s="47"/>
      <c r="KP145" s="47"/>
      <c r="KQ145" s="47"/>
      <c r="KR145" s="47"/>
      <c r="KS145" s="47"/>
      <c r="KT145" s="47"/>
      <c r="KU145" s="47"/>
      <c r="KV145" s="47"/>
      <c r="KW145" s="47"/>
      <c r="KX145" s="47"/>
      <c r="KY145" s="47"/>
      <c r="KZ145" s="47"/>
      <c r="LA145" s="47"/>
      <c r="LB145" s="47"/>
      <c r="LC145" s="47"/>
      <c r="LD145" s="47"/>
      <c r="LE145" s="47"/>
      <c r="LF145" s="47"/>
      <c r="LG145" s="47"/>
      <c r="LH145" s="47"/>
      <c r="LI145" s="47"/>
      <c r="LJ145" s="47"/>
      <c r="LK145" s="47"/>
      <c r="LL145" s="47"/>
      <c r="LM145" s="47"/>
      <c r="LN145" s="47"/>
      <c r="LO145" s="47"/>
      <c r="LP145" s="47"/>
      <c r="LQ145" s="47"/>
      <c r="LR145" s="47"/>
      <c r="LS145" s="47"/>
      <c r="LT145" s="47"/>
      <c r="LU145" s="47"/>
      <c r="LV145" s="47"/>
      <c r="LW145" s="47"/>
      <c r="LX145" s="47"/>
      <c r="LY145" s="47"/>
      <c r="LZ145" s="47"/>
      <c r="MA145" s="47"/>
      <c r="MB145" s="47"/>
      <c r="MC145" s="47"/>
      <c r="MD145" s="47"/>
      <c r="ME145" s="47"/>
      <c r="MF145" s="47"/>
      <c r="MG145" s="47"/>
      <c r="MH145" s="47"/>
      <c r="MI145" s="47"/>
      <c r="MJ145" s="47"/>
      <c r="MK145" s="47"/>
      <c r="ML145" s="47"/>
      <c r="MM145" s="47"/>
      <c r="MN145" s="47"/>
      <c r="MO145" s="47"/>
      <c r="MP145" s="47"/>
      <c r="MQ145" s="47"/>
      <c r="MR145" s="47"/>
      <c r="MS145" s="47"/>
      <c r="MT145" s="47"/>
      <c r="MU145" s="47"/>
      <c r="MV145" s="47"/>
      <c r="MW145" s="47"/>
      <c r="MX145" s="47"/>
      <c r="MY145" s="47"/>
      <c r="MZ145" s="47"/>
      <c r="NA145" s="47"/>
      <c r="NB145" s="47"/>
      <c r="NC145" s="47"/>
      <c r="ND145" s="47"/>
      <c r="NE145" s="47"/>
      <c r="NF145" s="47"/>
      <c r="NG145" s="47"/>
      <c r="NH145" s="47"/>
      <c r="NI145" s="47"/>
      <c r="NJ145" s="47"/>
      <c r="NK145" s="47"/>
      <c r="NL145" s="47"/>
      <c r="NM145" s="47"/>
      <c r="NN145" s="47"/>
      <c r="NO145" s="47"/>
      <c r="NP145" s="47"/>
      <c r="NQ145" s="47"/>
      <c r="NR145" s="47"/>
      <c r="NS145" s="47"/>
      <c r="NT145" s="47"/>
      <c r="NU145" s="47"/>
      <c r="NV145" s="47"/>
      <c r="NW145" s="47"/>
      <c r="NX145" s="47"/>
      <c r="NY145" s="47"/>
      <c r="NZ145" s="47"/>
      <c r="OA145" s="47"/>
      <c r="OB145" s="47"/>
      <c r="OC145" s="47"/>
      <c r="OD145" s="47"/>
      <c r="OE145" s="47"/>
      <c r="OF145" s="47"/>
      <c r="OG145" s="47"/>
      <c r="OH145" s="47"/>
      <c r="OI145" s="47"/>
      <c r="OJ145" s="47"/>
      <c r="OK145" s="47"/>
      <c r="OL145" s="47"/>
      <c r="OM145" s="47"/>
      <c r="ON145" s="47"/>
      <c r="OO145" s="47"/>
      <c r="OP145" s="47"/>
      <c r="OQ145" s="47"/>
      <c r="OR145" s="47"/>
      <c r="OS145" s="47"/>
      <c r="OT145" s="47"/>
      <c r="OU145" s="47"/>
      <c r="OV145" s="47"/>
      <c r="OW145" s="47"/>
      <c r="OX145" s="47"/>
      <c r="OY145" s="47"/>
      <c r="OZ145" s="47"/>
      <c r="PA145" s="47"/>
      <c r="PB145" s="47"/>
      <c r="PC145" s="47"/>
      <c r="PD145" s="47"/>
      <c r="PE145" s="47"/>
      <c r="PF145" s="47"/>
      <c r="PG145" s="47"/>
      <c r="PH145" s="47"/>
      <c r="PI145" s="47"/>
      <c r="PJ145" s="47"/>
      <c r="PK145" s="47"/>
      <c r="PL145" s="47"/>
      <c r="PM145" s="47"/>
      <c r="PN145" s="47"/>
      <c r="PO145" s="47"/>
      <c r="PP145" s="47"/>
      <c r="PQ145" s="47"/>
      <c r="PR145" s="47"/>
      <c r="PS145" s="47"/>
      <c r="PT145" s="47"/>
      <c r="PU145" s="47"/>
      <c r="PV145" s="47"/>
      <c r="PW145" s="47"/>
      <c r="PX145" s="47"/>
      <c r="PY145" s="47"/>
      <c r="PZ145" s="47"/>
      <c r="QA145" s="47"/>
      <c r="QB145" s="47"/>
      <c r="QC145" s="47"/>
      <c r="QD145" s="47"/>
      <c r="QE145" s="47"/>
      <c r="QF145" s="47"/>
      <c r="QG145" s="47"/>
      <c r="QH145" s="47"/>
      <c r="QI145" s="47"/>
      <c r="QJ145" s="47"/>
      <c r="QK145" s="47"/>
      <c r="QL145" s="47"/>
      <c r="QM145" s="47"/>
      <c r="QN145" s="47"/>
      <c r="QO145" s="47"/>
      <c r="QP145" s="47"/>
      <c r="QQ145" s="47"/>
      <c r="QR145" s="47"/>
      <c r="QS145" s="47"/>
      <c r="QT145" s="47"/>
      <c r="QU145" s="47"/>
      <c r="QV145" s="47"/>
      <c r="QW145" s="47"/>
      <c r="QX145" s="47"/>
      <c r="QY145" s="47"/>
      <c r="QZ145" s="47"/>
      <c r="RA145" s="47"/>
      <c r="RB145" s="47"/>
      <c r="RC145" s="47"/>
      <c r="RD145" s="47"/>
      <c r="RE145" s="47"/>
      <c r="RF145" s="47"/>
      <c r="RG145" s="47"/>
      <c r="RH145" s="47"/>
      <c r="RI145" s="47"/>
      <c r="RJ145" s="47"/>
      <c r="RK145" s="47"/>
      <c r="RL145" s="47"/>
      <c r="RM145" s="47"/>
      <c r="RN145" s="47"/>
      <c r="RO145" s="47"/>
      <c r="RP145" s="47"/>
      <c r="RQ145" s="47"/>
      <c r="RR145" s="47"/>
      <c r="RS145" s="47"/>
      <c r="RT145" s="47"/>
      <c r="RU145" s="47"/>
      <c r="RV145" s="47"/>
      <c r="RW145" s="47"/>
      <c r="RX145" s="47"/>
      <c r="RY145" s="47"/>
      <c r="RZ145" s="47"/>
      <c r="SA145" s="47"/>
      <c r="SB145" s="47"/>
      <c r="SC145" s="47"/>
      <c r="SD145" s="47"/>
      <c r="SE145" s="47"/>
      <c r="SF145" s="47"/>
      <c r="SG145" s="47"/>
      <c r="SH145" s="47"/>
      <c r="SI145" s="47"/>
      <c r="SJ145" s="47"/>
    </row>
    <row r="146" spans="1:504" s="33" customFormat="1" x14ac:dyDescent="0.25">
      <c r="A146" s="33" t="str">
        <f>'Liste élèves'!A146</f>
        <v/>
      </c>
      <c r="B146" s="33" t="str">
        <f>IF('Liste élèves'!B146="","",'Liste élèves'!B146)</f>
        <v/>
      </c>
      <c r="C146" s="33" t="str">
        <f>IF('Liste élèves'!C146="","",'Liste élèves'!C146)</f>
        <v/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  <c r="IW146" s="47"/>
      <c r="IX146" s="47"/>
      <c r="IY146" s="47"/>
      <c r="IZ146" s="47"/>
      <c r="JA146" s="47"/>
      <c r="JB146" s="47"/>
      <c r="JC146" s="47"/>
      <c r="JD146" s="47"/>
      <c r="JE146" s="47"/>
      <c r="JF146" s="47"/>
      <c r="JG146" s="47"/>
      <c r="JH146" s="47"/>
      <c r="JI146" s="47"/>
      <c r="JJ146" s="47"/>
      <c r="JK146" s="47"/>
      <c r="JL146" s="47"/>
      <c r="JM146" s="47"/>
      <c r="JN146" s="47"/>
      <c r="JO146" s="47"/>
      <c r="JP146" s="47"/>
      <c r="JQ146" s="47"/>
      <c r="JR146" s="47"/>
      <c r="JS146" s="47"/>
      <c r="JT146" s="47"/>
      <c r="JU146" s="47"/>
      <c r="JV146" s="47"/>
      <c r="JW146" s="47"/>
      <c r="JX146" s="47"/>
      <c r="JY146" s="47"/>
      <c r="JZ146" s="47"/>
      <c r="KA146" s="47"/>
      <c r="KB146" s="47"/>
      <c r="KC146" s="47"/>
      <c r="KD146" s="47"/>
      <c r="KE146" s="47"/>
      <c r="KF146" s="47"/>
      <c r="KG146" s="47"/>
      <c r="KH146" s="47"/>
      <c r="KI146" s="47"/>
      <c r="KJ146" s="47"/>
      <c r="KK146" s="47"/>
      <c r="KL146" s="47"/>
      <c r="KM146" s="47"/>
      <c r="KN146" s="47"/>
      <c r="KO146" s="47"/>
      <c r="KP146" s="47"/>
      <c r="KQ146" s="47"/>
      <c r="KR146" s="47"/>
      <c r="KS146" s="47"/>
      <c r="KT146" s="47"/>
      <c r="KU146" s="47"/>
      <c r="KV146" s="47"/>
      <c r="KW146" s="47"/>
      <c r="KX146" s="47"/>
      <c r="KY146" s="47"/>
      <c r="KZ146" s="47"/>
      <c r="LA146" s="47"/>
      <c r="LB146" s="47"/>
      <c r="LC146" s="47"/>
      <c r="LD146" s="47"/>
      <c r="LE146" s="47"/>
      <c r="LF146" s="47"/>
      <c r="LG146" s="47"/>
      <c r="LH146" s="47"/>
      <c r="LI146" s="47"/>
      <c r="LJ146" s="47"/>
      <c r="LK146" s="47"/>
      <c r="LL146" s="47"/>
      <c r="LM146" s="47"/>
      <c r="LN146" s="47"/>
      <c r="LO146" s="47"/>
      <c r="LP146" s="47"/>
      <c r="LQ146" s="47"/>
      <c r="LR146" s="47"/>
      <c r="LS146" s="47"/>
      <c r="LT146" s="47"/>
      <c r="LU146" s="47"/>
      <c r="LV146" s="47"/>
      <c r="LW146" s="47"/>
      <c r="LX146" s="47"/>
      <c r="LY146" s="47"/>
      <c r="LZ146" s="47"/>
      <c r="MA146" s="47"/>
      <c r="MB146" s="47"/>
      <c r="MC146" s="47"/>
      <c r="MD146" s="47"/>
      <c r="ME146" s="47"/>
      <c r="MF146" s="47"/>
      <c r="MG146" s="47"/>
      <c r="MH146" s="47"/>
      <c r="MI146" s="47"/>
      <c r="MJ146" s="47"/>
      <c r="MK146" s="47"/>
      <c r="ML146" s="47"/>
      <c r="MM146" s="47"/>
      <c r="MN146" s="47"/>
      <c r="MO146" s="47"/>
      <c r="MP146" s="47"/>
      <c r="MQ146" s="47"/>
      <c r="MR146" s="47"/>
      <c r="MS146" s="47"/>
      <c r="MT146" s="47"/>
      <c r="MU146" s="47"/>
      <c r="MV146" s="47"/>
      <c r="MW146" s="47"/>
      <c r="MX146" s="47"/>
      <c r="MY146" s="47"/>
      <c r="MZ146" s="47"/>
      <c r="NA146" s="47"/>
      <c r="NB146" s="47"/>
      <c r="NC146" s="47"/>
      <c r="ND146" s="47"/>
      <c r="NE146" s="47"/>
      <c r="NF146" s="47"/>
      <c r="NG146" s="47"/>
      <c r="NH146" s="47"/>
      <c r="NI146" s="47"/>
      <c r="NJ146" s="47"/>
      <c r="NK146" s="47"/>
      <c r="NL146" s="47"/>
      <c r="NM146" s="47"/>
      <c r="NN146" s="47"/>
      <c r="NO146" s="47"/>
      <c r="NP146" s="47"/>
      <c r="NQ146" s="47"/>
      <c r="NR146" s="47"/>
      <c r="NS146" s="47"/>
      <c r="NT146" s="47"/>
      <c r="NU146" s="47"/>
      <c r="NV146" s="47"/>
      <c r="NW146" s="47"/>
      <c r="NX146" s="47"/>
      <c r="NY146" s="47"/>
      <c r="NZ146" s="47"/>
      <c r="OA146" s="47"/>
      <c r="OB146" s="47"/>
      <c r="OC146" s="47"/>
      <c r="OD146" s="47"/>
      <c r="OE146" s="47"/>
      <c r="OF146" s="47"/>
      <c r="OG146" s="47"/>
      <c r="OH146" s="47"/>
      <c r="OI146" s="47"/>
      <c r="OJ146" s="47"/>
      <c r="OK146" s="47"/>
      <c r="OL146" s="47"/>
      <c r="OM146" s="47"/>
      <c r="ON146" s="47"/>
      <c r="OO146" s="47"/>
      <c r="OP146" s="47"/>
      <c r="OQ146" s="47"/>
      <c r="OR146" s="47"/>
      <c r="OS146" s="47"/>
      <c r="OT146" s="47"/>
      <c r="OU146" s="47"/>
      <c r="OV146" s="47"/>
      <c r="OW146" s="47"/>
      <c r="OX146" s="47"/>
      <c r="OY146" s="47"/>
      <c r="OZ146" s="47"/>
      <c r="PA146" s="47"/>
      <c r="PB146" s="47"/>
      <c r="PC146" s="47"/>
      <c r="PD146" s="47"/>
      <c r="PE146" s="47"/>
      <c r="PF146" s="47"/>
      <c r="PG146" s="47"/>
      <c r="PH146" s="47"/>
      <c r="PI146" s="47"/>
      <c r="PJ146" s="47"/>
      <c r="PK146" s="47"/>
      <c r="PL146" s="47"/>
      <c r="PM146" s="47"/>
      <c r="PN146" s="47"/>
      <c r="PO146" s="47"/>
      <c r="PP146" s="47"/>
      <c r="PQ146" s="47"/>
      <c r="PR146" s="47"/>
      <c r="PS146" s="47"/>
      <c r="PT146" s="47"/>
      <c r="PU146" s="47"/>
      <c r="PV146" s="47"/>
      <c r="PW146" s="47"/>
      <c r="PX146" s="47"/>
      <c r="PY146" s="47"/>
      <c r="PZ146" s="47"/>
      <c r="QA146" s="47"/>
      <c r="QB146" s="47"/>
      <c r="QC146" s="47"/>
      <c r="QD146" s="47"/>
      <c r="QE146" s="47"/>
      <c r="QF146" s="47"/>
      <c r="QG146" s="47"/>
      <c r="QH146" s="47"/>
      <c r="QI146" s="47"/>
      <c r="QJ146" s="47"/>
      <c r="QK146" s="47"/>
      <c r="QL146" s="47"/>
      <c r="QM146" s="47"/>
      <c r="QN146" s="47"/>
      <c r="QO146" s="47"/>
      <c r="QP146" s="47"/>
      <c r="QQ146" s="47"/>
      <c r="QR146" s="47"/>
      <c r="QS146" s="47"/>
      <c r="QT146" s="47"/>
      <c r="QU146" s="47"/>
      <c r="QV146" s="47"/>
      <c r="QW146" s="47"/>
      <c r="QX146" s="47"/>
      <c r="QY146" s="47"/>
      <c r="QZ146" s="47"/>
      <c r="RA146" s="47"/>
      <c r="RB146" s="47"/>
      <c r="RC146" s="47"/>
      <c r="RD146" s="47"/>
      <c r="RE146" s="47"/>
      <c r="RF146" s="47"/>
      <c r="RG146" s="47"/>
      <c r="RH146" s="47"/>
      <c r="RI146" s="47"/>
      <c r="RJ146" s="47"/>
      <c r="RK146" s="47"/>
      <c r="RL146" s="47"/>
      <c r="RM146" s="47"/>
      <c r="RN146" s="47"/>
      <c r="RO146" s="47"/>
      <c r="RP146" s="47"/>
      <c r="RQ146" s="47"/>
      <c r="RR146" s="47"/>
      <c r="RS146" s="47"/>
      <c r="RT146" s="47"/>
      <c r="RU146" s="47"/>
      <c r="RV146" s="47"/>
      <c r="RW146" s="47"/>
      <c r="RX146" s="47"/>
      <c r="RY146" s="47"/>
      <c r="RZ146" s="47"/>
      <c r="SA146" s="47"/>
      <c r="SB146" s="47"/>
      <c r="SC146" s="47"/>
      <c r="SD146" s="47"/>
      <c r="SE146" s="47"/>
      <c r="SF146" s="47"/>
      <c r="SG146" s="47"/>
      <c r="SH146" s="47"/>
      <c r="SI146" s="47"/>
      <c r="SJ146" s="47"/>
    </row>
    <row r="147" spans="1:504" s="33" customFormat="1" x14ac:dyDescent="0.25">
      <c r="A147" s="33" t="str">
        <f>'Liste élèves'!A147</f>
        <v/>
      </c>
      <c r="B147" s="33" t="str">
        <f>IF('Liste élèves'!B147="","",'Liste élèves'!B147)</f>
        <v/>
      </c>
      <c r="C147" s="33" t="str">
        <f>IF('Liste élèves'!C147="","",'Liste élèves'!C147)</f>
        <v/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47"/>
      <c r="KC147" s="47"/>
      <c r="KD147" s="47"/>
      <c r="KE147" s="47"/>
      <c r="KF147" s="47"/>
      <c r="KG147" s="47"/>
      <c r="KH147" s="47"/>
      <c r="KI147" s="47"/>
      <c r="KJ147" s="47"/>
      <c r="KK147" s="47"/>
      <c r="KL147" s="47"/>
      <c r="KM147" s="47"/>
      <c r="KN147" s="47"/>
      <c r="KO147" s="47"/>
      <c r="KP147" s="47"/>
      <c r="KQ147" s="47"/>
      <c r="KR147" s="47"/>
      <c r="KS147" s="47"/>
      <c r="KT147" s="47"/>
      <c r="KU147" s="47"/>
      <c r="KV147" s="47"/>
      <c r="KW147" s="47"/>
      <c r="KX147" s="47"/>
      <c r="KY147" s="47"/>
      <c r="KZ147" s="47"/>
      <c r="LA147" s="47"/>
      <c r="LB147" s="47"/>
      <c r="LC147" s="47"/>
      <c r="LD147" s="47"/>
      <c r="LE147" s="47"/>
      <c r="LF147" s="47"/>
      <c r="LG147" s="47"/>
      <c r="LH147" s="47"/>
      <c r="LI147" s="47"/>
      <c r="LJ147" s="47"/>
      <c r="LK147" s="47"/>
      <c r="LL147" s="47"/>
      <c r="LM147" s="47"/>
      <c r="LN147" s="47"/>
      <c r="LO147" s="47"/>
      <c r="LP147" s="47"/>
      <c r="LQ147" s="47"/>
      <c r="LR147" s="47"/>
      <c r="LS147" s="47"/>
      <c r="LT147" s="47"/>
      <c r="LU147" s="47"/>
      <c r="LV147" s="47"/>
      <c r="LW147" s="47"/>
      <c r="LX147" s="47"/>
      <c r="LY147" s="47"/>
      <c r="LZ147" s="47"/>
      <c r="MA147" s="47"/>
      <c r="MB147" s="47"/>
      <c r="MC147" s="47"/>
      <c r="MD147" s="47"/>
      <c r="ME147" s="47"/>
      <c r="MF147" s="47"/>
      <c r="MG147" s="47"/>
      <c r="MH147" s="47"/>
      <c r="MI147" s="47"/>
      <c r="MJ147" s="4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  <c r="NE147" s="47"/>
      <c r="NF147" s="47"/>
      <c r="NG147" s="47"/>
      <c r="NH147" s="47"/>
      <c r="NI147" s="47"/>
      <c r="NJ147" s="47"/>
      <c r="NK147" s="47"/>
      <c r="NL147" s="47"/>
      <c r="NM147" s="47"/>
      <c r="NN147" s="47"/>
      <c r="NO147" s="47"/>
      <c r="NP147" s="47"/>
      <c r="NQ147" s="47"/>
      <c r="NR147" s="47"/>
      <c r="NS147" s="47"/>
      <c r="NT147" s="47"/>
      <c r="NU147" s="47"/>
      <c r="NV147" s="47"/>
      <c r="NW147" s="47"/>
      <c r="NX147" s="47"/>
      <c r="NY147" s="47"/>
      <c r="NZ147" s="47"/>
      <c r="OA147" s="47"/>
      <c r="OB147" s="47"/>
      <c r="OC147" s="47"/>
      <c r="OD147" s="47"/>
      <c r="OE147" s="47"/>
      <c r="OF147" s="47"/>
      <c r="OG147" s="47"/>
      <c r="OH147" s="47"/>
      <c r="OI147" s="47"/>
      <c r="OJ147" s="47"/>
      <c r="OK147" s="47"/>
      <c r="OL147" s="47"/>
      <c r="OM147" s="47"/>
      <c r="ON147" s="47"/>
      <c r="OO147" s="47"/>
      <c r="OP147" s="47"/>
      <c r="OQ147" s="47"/>
      <c r="OR147" s="47"/>
      <c r="OS147" s="47"/>
      <c r="OT147" s="47"/>
      <c r="OU147" s="47"/>
      <c r="OV147" s="47"/>
      <c r="OW147" s="47"/>
      <c r="OX147" s="47"/>
      <c r="OY147" s="47"/>
      <c r="OZ147" s="47"/>
      <c r="PA147" s="47"/>
      <c r="PB147" s="47"/>
      <c r="PC147" s="47"/>
      <c r="PD147" s="47"/>
      <c r="PE147" s="47"/>
      <c r="PF147" s="47"/>
      <c r="PG147" s="47"/>
      <c r="PH147" s="47"/>
      <c r="PI147" s="47"/>
      <c r="PJ147" s="47"/>
      <c r="PK147" s="47"/>
      <c r="PL147" s="47"/>
      <c r="PM147" s="47"/>
      <c r="PN147" s="47"/>
      <c r="PO147" s="47"/>
      <c r="PP147" s="47"/>
      <c r="PQ147" s="47"/>
      <c r="PR147" s="47"/>
      <c r="PS147" s="47"/>
      <c r="PT147" s="47"/>
      <c r="PU147" s="47"/>
      <c r="PV147" s="47"/>
      <c r="PW147" s="47"/>
      <c r="PX147" s="47"/>
      <c r="PY147" s="47"/>
      <c r="PZ147" s="47"/>
      <c r="QA147" s="47"/>
      <c r="QB147" s="47"/>
      <c r="QC147" s="47"/>
      <c r="QD147" s="47"/>
      <c r="QE147" s="47"/>
      <c r="QF147" s="47"/>
      <c r="QG147" s="47"/>
      <c r="QH147" s="47"/>
      <c r="QI147" s="47"/>
      <c r="QJ147" s="47"/>
      <c r="QK147" s="47"/>
      <c r="QL147" s="47"/>
      <c r="QM147" s="47"/>
      <c r="QN147" s="47"/>
      <c r="QO147" s="47"/>
      <c r="QP147" s="47"/>
      <c r="QQ147" s="47"/>
      <c r="QR147" s="47"/>
      <c r="QS147" s="47"/>
      <c r="QT147" s="47"/>
      <c r="QU147" s="47"/>
      <c r="QV147" s="47"/>
      <c r="QW147" s="47"/>
      <c r="QX147" s="47"/>
      <c r="QY147" s="47"/>
      <c r="QZ147" s="47"/>
      <c r="RA147" s="47"/>
      <c r="RB147" s="47"/>
      <c r="RC147" s="47"/>
      <c r="RD147" s="47"/>
      <c r="RE147" s="47"/>
      <c r="RF147" s="47"/>
      <c r="RG147" s="47"/>
      <c r="RH147" s="47"/>
      <c r="RI147" s="47"/>
      <c r="RJ147" s="47"/>
      <c r="RK147" s="47"/>
      <c r="RL147" s="47"/>
      <c r="RM147" s="47"/>
      <c r="RN147" s="47"/>
      <c r="RO147" s="47"/>
      <c r="RP147" s="47"/>
      <c r="RQ147" s="47"/>
      <c r="RR147" s="47"/>
      <c r="RS147" s="47"/>
      <c r="RT147" s="47"/>
      <c r="RU147" s="47"/>
      <c r="RV147" s="47"/>
      <c r="RW147" s="47"/>
      <c r="RX147" s="47"/>
      <c r="RY147" s="47"/>
      <c r="RZ147" s="47"/>
      <c r="SA147" s="47"/>
      <c r="SB147" s="47"/>
      <c r="SC147" s="47"/>
      <c r="SD147" s="47"/>
      <c r="SE147" s="47"/>
      <c r="SF147" s="47"/>
      <c r="SG147" s="47"/>
      <c r="SH147" s="47"/>
      <c r="SI147" s="47"/>
      <c r="SJ147" s="47"/>
    </row>
    <row r="148" spans="1:504" s="33" customFormat="1" x14ac:dyDescent="0.25">
      <c r="A148" s="33" t="str">
        <f>'Liste élèves'!A148</f>
        <v/>
      </c>
      <c r="B148" s="33" t="str">
        <f>IF('Liste élèves'!B148="","",'Liste élèves'!B148)</f>
        <v/>
      </c>
      <c r="C148" s="33" t="str">
        <f>IF('Liste élèves'!C148="","",'Liste élèves'!C148)</f>
        <v/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47"/>
      <c r="KC148" s="47"/>
      <c r="KD148" s="47"/>
      <c r="KE148" s="47"/>
      <c r="KF148" s="47"/>
      <c r="KG148" s="47"/>
      <c r="KH148" s="47"/>
      <c r="KI148" s="47"/>
      <c r="KJ148" s="47"/>
      <c r="KK148" s="47"/>
      <c r="KL148" s="47"/>
      <c r="KM148" s="47"/>
      <c r="KN148" s="47"/>
      <c r="KO148" s="47"/>
      <c r="KP148" s="47"/>
      <c r="KQ148" s="47"/>
      <c r="KR148" s="47"/>
      <c r="KS148" s="47"/>
      <c r="KT148" s="47"/>
      <c r="KU148" s="47"/>
      <c r="KV148" s="47"/>
      <c r="KW148" s="47"/>
      <c r="KX148" s="47"/>
      <c r="KY148" s="47"/>
      <c r="KZ148" s="47"/>
      <c r="LA148" s="47"/>
      <c r="LB148" s="47"/>
      <c r="LC148" s="47"/>
      <c r="LD148" s="47"/>
      <c r="LE148" s="47"/>
      <c r="LF148" s="47"/>
      <c r="LG148" s="47"/>
      <c r="LH148" s="47"/>
      <c r="LI148" s="47"/>
      <c r="LJ148" s="47"/>
      <c r="LK148" s="47"/>
      <c r="LL148" s="47"/>
      <c r="LM148" s="47"/>
      <c r="LN148" s="47"/>
      <c r="LO148" s="47"/>
      <c r="LP148" s="47"/>
      <c r="LQ148" s="47"/>
      <c r="LR148" s="47"/>
      <c r="LS148" s="47"/>
      <c r="LT148" s="47"/>
      <c r="LU148" s="47"/>
      <c r="LV148" s="47"/>
      <c r="LW148" s="47"/>
      <c r="LX148" s="47"/>
      <c r="LY148" s="47"/>
      <c r="LZ148" s="47"/>
      <c r="MA148" s="47"/>
      <c r="MB148" s="47"/>
      <c r="MC148" s="47"/>
      <c r="MD148" s="47"/>
      <c r="ME148" s="47"/>
      <c r="MF148" s="47"/>
      <c r="MG148" s="47"/>
      <c r="MH148" s="47"/>
      <c r="MI148" s="47"/>
      <c r="MJ148" s="4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  <c r="NE148" s="47"/>
      <c r="NF148" s="47"/>
      <c r="NG148" s="47"/>
      <c r="NH148" s="47"/>
      <c r="NI148" s="47"/>
      <c r="NJ148" s="47"/>
      <c r="NK148" s="47"/>
      <c r="NL148" s="47"/>
      <c r="NM148" s="47"/>
      <c r="NN148" s="47"/>
      <c r="NO148" s="47"/>
      <c r="NP148" s="47"/>
      <c r="NQ148" s="47"/>
      <c r="NR148" s="47"/>
      <c r="NS148" s="47"/>
      <c r="NT148" s="47"/>
      <c r="NU148" s="47"/>
      <c r="NV148" s="47"/>
      <c r="NW148" s="47"/>
      <c r="NX148" s="47"/>
      <c r="NY148" s="47"/>
      <c r="NZ148" s="47"/>
      <c r="OA148" s="47"/>
      <c r="OB148" s="47"/>
      <c r="OC148" s="47"/>
      <c r="OD148" s="47"/>
      <c r="OE148" s="47"/>
      <c r="OF148" s="47"/>
      <c r="OG148" s="47"/>
      <c r="OH148" s="47"/>
      <c r="OI148" s="47"/>
      <c r="OJ148" s="47"/>
      <c r="OK148" s="47"/>
      <c r="OL148" s="47"/>
      <c r="OM148" s="47"/>
      <c r="ON148" s="47"/>
      <c r="OO148" s="47"/>
      <c r="OP148" s="47"/>
      <c r="OQ148" s="47"/>
      <c r="OR148" s="47"/>
      <c r="OS148" s="47"/>
      <c r="OT148" s="47"/>
      <c r="OU148" s="47"/>
      <c r="OV148" s="47"/>
      <c r="OW148" s="47"/>
      <c r="OX148" s="47"/>
      <c r="OY148" s="47"/>
      <c r="OZ148" s="47"/>
      <c r="PA148" s="47"/>
      <c r="PB148" s="47"/>
      <c r="PC148" s="47"/>
      <c r="PD148" s="47"/>
      <c r="PE148" s="47"/>
      <c r="PF148" s="47"/>
      <c r="PG148" s="47"/>
      <c r="PH148" s="47"/>
      <c r="PI148" s="47"/>
      <c r="PJ148" s="47"/>
      <c r="PK148" s="47"/>
      <c r="PL148" s="47"/>
      <c r="PM148" s="47"/>
      <c r="PN148" s="47"/>
      <c r="PO148" s="47"/>
      <c r="PP148" s="47"/>
      <c r="PQ148" s="47"/>
      <c r="PR148" s="47"/>
      <c r="PS148" s="47"/>
      <c r="PT148" s="47"/>
      <c r="PU148" s="47"/>
      <c r="PV148" s="47"/>
      <c r="PW148" s="47"/>
      <c r="PX148" s="47"/>
      <c r="PY148" s="47"/>
      <c r="PZ148" s="47"/>
      <c r="QA148" s="47"/>
      <c r="QB148" s="47"/>
      <c r="QC148" s="47"/>
      <c r="QD148" s="47"/>
      <c r="QE148" s="47"/>
      <c r="QF148" s="47"/>
      <c r="QG148" s="47"/>
      <c r="QH148" s="47"/>
      <c r="QI148" s="47"/>
      <c r="QJ148" s="47"/>
      <c r="QK148" s="47"/>
      <c r="QL148" s="47"/>
      <c r="QM148" s="47"/>
      <c r="QN148" s="47"/>
      <c r="QO148" s="47"/>
      <c r="QP148" s="47"/>
      <c r="QQ148" s="47"/>
      <c r="QR148" s="47"/>
      <c r="QS148" s="47"/>
      <c r="QT148" s="47"/>
      <c r="QU148" s="47"/>
      <c r="QV148" s="47"/>
      <c r="QW148" s="47"/>
      <c r="QX148" s="47"/>
      <c r="QY148" s="47"/>
      <c r="QZ148" s="47"/>
      <c r="RA148" s="47"/>
      <c r="RB148" s="47"/>
      <c r="RC148" s="47"/>
      <c r="RD148" s="47"/>
      <c r="RE148" s="47"/>
      <c r="RF148" s="47"/>
      <c r="RG148" s="47"/>
      <c r="RH148" s="47"/>
      <c r="RI148" s="47"/>
      <c r="RJ148" s="47"/>
      <c r="RK148" s="47"/>
      <c r="RL148" s="47"/>
      <c r="RM148" s="47"/>
      <c r="RN148" s="47"/>
      <c r="RO148" s="47"/>
      <c r="RP148" s="47"/>
      <c r="RQ148" s="47"/>
      <c r="RR148" s="47"/>
      <c r="RS148" s="47"/>
      <c r="RT148" s="47"/>
      <c r="RU148" s="47"/>
      <c r="RV148" s="47"/>
      <c r="RW148" s="47"/>
      <c r="RX148" s="47"/>
      <c r="RY148" s="47"/>
      <c r="RZ148" s="47"/>
      <c r="SA148" s="47"/>
      <c r="SB148" s="47"/>
      <c r="SC148" s="47"/>
      <c r="SD148" s="47"/>
      <c r="SE148" s="47"/>
      <c r="SF148" s="47"/>
      <c r="SG148" s="47"/>
      <c r="SH148" s="47"/>
      <c r="SI148" s="47"/>
      <c r="SJ148" s="47"/>
    </row>
    <row r="149" spans="1:504" s="33" customFormat="1" x14ac:dyDescent="0.25">
      <c r="A149" s="33" t="str">
        <f>'Liste élèves'!A149</f>
        <v/>
      </c>
      <c r="B149" s="33" t="str">
        <f>IF('Liste élèves'!B149="","",'Liste élèves'!B149)</f>
        <v/>
      </c>
      <c r="C149" s="33" t="str">
        <f>IF('Liste élèves'!C149="","",'Liste élèves'!C149)</f>
        <v/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  <c r="OB149" s="47"/>
      <c r="OC149" s="47"/>
      <c r="OD149" s="47"/>
      <c r="OE149" s="47"/>
      <c r="OF149" s="47"/>
      <c r="OG149" s="47"/>
      <c r="OH149" s="47"/>
      <c r="OI149" s="47"/>
      <c r="OJ149" s="47"/>
      <c r="OK149" s="47"/>
      <c r="OL149" s="47"/>
      <c r="OM149" s="47"/>
      <c r="ON149" s="47"/>
      <c r="OO149" s="47"/>
      <c r="OP149" s="47"/>
      <c r="OQ149" s="47"/>
      <c r="OR149" s="47"/>
      <c r="OS149" s="47"/>
      <c r="OT149" s="47"/>
      <c r="OU149" s="47"/>
      <c r="OV149" s="47"/>
      <c r="OW149" s="47"/>
      <c r="OX149" s="47"/>
      <c r="OY149" s="47"/>
      <c r="OZ149" s="47"/>
      <c r="PA149" s="47"/>
      <c r="PB149" s="47"/>
      <c r="PC149" s="47"/>
      <c r="PD149" s="47"/>
      <c r="PE149" s="47"/>
      <c r="PF149" s="47"/>
      <c r="PG149" s="47"/>
      <c r="PH149" s="47"/>
      <c r="PI149" s="47"/>
      <c r="PJ149" s="47"/>
      <c r="PK149" s="47"/>
      <c r="PL149" s="47"/>
      <c r="PM149" s="47"/>
      <c r="PN149" s="47"/>
      <c r="PO149" s="47"/>
      <c r="PP149" s="47"/>
      <c r="PQ149" s="47"/>
      <c r="PR149" s="47"/>
      <c r="PS149" s="47"/>
      <c r="PT149" s="47"/>
      <c r="PU149" s="47"/>
      <c r="PV149" s="47"/>
      <c r="PW149" s="47"/>
      <c r="PX149" s="47"/>
      <c r="PY149" s="47"/>
      <c r="PZ149" s="47"/>
      <c r="QA149" s="47"/>
      <c r="QB149" s="47"/>
      <c r="QC149" s="47"/>
      <c r="QD149" s="47"/>
      <c r="QE149" s="47"/>
      <c r="QF149" s="47"/>
      <c r="QG149" s="47"/>
      <c r="QH149" s="47"/>
      <c r="QI149" s="47"/>
      <c r="QJ149" s="47"/>
      <c r="QK149" s="47"/>
      <c r="QL149" s="47"/>
      <c r="QM149" s="47"/>
      <c r="QN149" s="47"/>
      <c r="QO149" s="47"/>
      <c r="QP149" s="47"/>
      <c r="QQ149" s="47"/>
      <c r="QR149" s="47"/>
      <c r="QS149" s="47"/>
      <c r="QT149" s="47"/>
      <c r="QU149" s="47"/>
      <c r="QV149" s="47"/>
      <c r="QW149" s="47"/>
      <c r="QX149" s="47"/>
      <c r="QY149" s="47"/>
      <c r="QZ149" s="47"/>
      <c r="RA149" s="47"/>
      <c r="RB149" s="47"/>
      <c r="RC149" s="47"/>
      <c r="RD149" s="47"/>
      <c r="RE149" s="47"/>
      <c r="RF149" s="47"/>
      <c r="RG149" s="47"/>
      <c r="RH149" s="47"/>
      <c r="RI149" s="47"/>
      <c r="RJ149" s="47"/>
      <c r="RK149" s="47"/>
      <c r="RL149" s="47"/>
      <c r="RM149" s="47"/>
      <c r="RN149" s="47"/>
      <c r="RO149" s="47"/>
      <c r="RP149" s="47"/>
      <c r="RQ149" s="47"/>
      <c r="RR149" s="47"/>
      <c r="RS149" s="47"/>
      <c r="RT149" s="47"/>
      <c r="RU149" s="47"/>
      <c r="RV149" s="47"/>
      <c r="RW149" s="47"/>
      <c r="RX149" s="47"/>
      <c r="RY149" s="47"/>
      <c r="RZ149" s="47"/>
      <c r="SA149" s="47"/>
      <c r="SB149" s="47"/>
      <c r="SC149" s="47"/>
      <c r="SD149" s="47"/>
      <c r="SE149" s="47"/>
      <c r="SF149" s="47"/>
      <c r="SG149" s="47"/>
      <c r="SH149" s="47"/>
      <c r="SI149" s="47"/>
      <c r="SJ149" s="47"/>
    </row>
    <row r="150" spans="1:504" s="33" customFormat="1" x14ac:dyDescent="0.25">
      <c r="A150" s="33" t="str">
        <f>'Liste élèves'!A150</f>
        <v/>
      </c>
      <c r="B150" s="33" t="str">
        <f>IF('Liste élèves'!B150="","",'Liste élèves'!B150)</f>
        <v/>
      </c>
      <c r="C150" s="33" t="str">
        <f>IF('Liste élèves'!C150="","",'Liste élèves'!C150)</f>
        <v/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  <c r="OB150" s="47"/>
      <c r="OC150" s="47"/>
      <c r="OD150" s="47"/>
      <c r="OE150" s="47"/>
      <c r="OF150" s="47"/>
      <c r="OG150" s="47"/>
      <c r="OH150" s="47"/>
      <c r="OI150" s="47"/>
      <c r="OJ150" s="47"/>
      <c r="OK150" s="47"/>
      <c r="OL150" s="47"/>
      <c r="OM150" s="47"/>
      <c r="ON150" s="47"/>
      <c r="OO150" s="47"/>
      <c r="OP150" s="47"/>
      <c r="OQ150" s="47"/>
      <c r="OR150" s="47"/>
      <c r="OS150" s="47"/>
      <c r="OT150" s="47"/>
      <c r="OU150" s="47"/>
      <c r="OV150" s="47"/>
      <c r="OW150" s="47"/>
      <c r="OX150" s="47"/>
      <c r="OY150" s="47"/>
      <c r="OZ150" s="47"/>
      <c r="PA150" s="47"/>
      <c r="PB150" s="47"/>
      <c r="PC150" s="47"/>
      <c r="PD150" s="47"/>
      <c r="PE150" s="47"/>
      <c r="PF150" s="47"/>
      <c r="PG150" s="47"/>
      <c r="PH150" s="47"/>
      <c r="PI150" s="47"/>
      <c r="PJ150" s="47"/>
      <c r="PK150" s="47"/>
      <c r="PL150" s="47"/>
      <c r="PM150" s="47"/>
      <c r="PN150" s="47"/>
      <c r="PO150" s="47"/>
      <c r="PP150" s="47"/>
      <c r="PQ150" s="47"/>
      <c r="PR150" s="47"/>
      <c r="PS150" s="47"/>
      <c r="PT150" s="47"/>
      <c r="PU150" s="47"/>
      <c r="PV150" s="47"/>
      <c r="PW150" s="47"/>
      <c r="PX150" s="47"/>
      <c r="PY150" s="47"/>
      <c r="PZ150" s="47"/>
      <c r="QA150" s="47"/>
      <c r="QB150" s="47"/>
      <c r="QC150" s="47"/>
      <c r="QD150" s="47"/>
      <c r="QE150" s="47"/>
      <c r="QF150" s="47"/>
      <c r="QG150" s="47"/>
      <c r="QH150" s="47"/>
      <c r="QI150" s="47"/>
      <c r="QJ150" s="47"/>
      <c r="QK150" s="47"/>
      <c r="QL150" s="47"/>
      <c r="QM150" s="47"/>
      <c r="QN150" s="47"/>
      <c r="QO150" s="47"/>
      <c r="QP150" s="47"/>
      <c r="QQ150" s="47"/>
      <c r="QR150" s="47"/>
      <c r="QS150" s="47"/>
      <c r="QT150" s="47"/>
      <c r="QU150" s="47"/>
      <c r="QV150" s="47"/>
      <c r="QW150" s="47"/>
      <c r="QX150" s="47"/>
      <c r="QY150" s="47"/>
      <c r="QZ150" s="47"/>
      <c r="RA150" s="47"/>
      <c r="RB150" s="47"/>
      <c r="RC150" s="47"/>
      <c r="RD150" s="47"/>
      <c r="RE150" s="47"/>
      <c r="RF150" s="47"/>
      <c r="RG150" s="47"/>
      <c r="RH150" s="47"/>
      <c r="RI150" s="47"/>
      <c r="RJ150" s="47"/>
      <c r="RK150" s="47"/>
      <c r="RL150" s="47"/>
      <c r="RM150" s="47"/>
      <c r="RN150" s="47"/>
      <c r="RO150" s="47"/>
      <c r="RP150" s="47"/>
      <c r="RQ150" s="47"/>
      <c r="RR150" s="47"/>
      <c r="RS150" s="47"/>
      <c r="RT150" s="47"/>
      <c r="RU150" s="47"/>
      <c r="RV150" s="47"/>
      <c r="RW150" s="47"/>
      <c r="RX150" s="47"/>
      <c r="RY150" s="47"/>
      <c r="RZ150" s="47"/>
      <c r="SA150" s="47"/>
      <c r="SB150" s="47"/>
      <c r="SC150" s="47"/>
      <c r="SD150" s="47"/>
      <c r="SE150" s="47"/>
      <c r="SF150" s="47"/>
      <c r="SG150" s="47"/>
      <c r="SH150" s="47"/>
      <c r="SI150" s="47"/>
      <c r="SJ150" s="47"/>
    </row>
    <row r="151" spans="1:504" s="33" customFormat="1" x14ac:dyDescent="0.25">
      <c r="A151" s="33" t="str">
        <f>'Liste élèves'!A151</f>
        <v/>
      </c>
      <c r="B151" s="33" t="str">
        <f>IF('Liste élèves'!B151="","",'Liste élèves'!B151)</f>
        <v/>
      </c>
      <c r="C151" s="33" t="str">
        <f>IF('Liste élèves'!C151="","",'Liste élèves'!C151)</f>
        <v/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  <c r="OB151" s="47"/>
      <c r="OC151" s="47"/>
      <c r="OD151" s="47"/>
      <c r="OE151" s="47"/>
      <c r="OF151" s="47"/>
      <c r="OG151" s="47"/>
      <c r="OH151" s="47"/>
      <c r="OI151" s="47"/>
      <c r="OJ151" s="47"/>
      <c r="OK151" s="47"/>
      <c r="OL151" s="47"/>
      <c r="OM151" s="47"/>
      <c r="ON151" s="47"/>
      <c r="OO151" s="47"/>
      <c r="OP151" s="47"/>
      <c r="OQ151" s="47"/>
      <c r="OR151" s="47"/>
      <c r="OS151" s="47"/>
      <c r="OT151" s="47"/>
      <c r="OU151" s="47"/>
      <c r="OV151" s="47"/>
      <c r="OW151" s="47"/>
      <c r="OX151" s="47"/>
      <c r="OY151" s="47"/>
      <c r="OZ151" s="47"/>
      <c r="PA151" s="47"/>
      <c r="PB151" s="47"/>
      <c r="PC151" s="47"/>
      <c r="PD151" s="47"/>
      <c r="PE151" s="47"/>
      <c r="PF151" s="47"/>
      <c r="PG151" s="47"/>
      <c r="PH151" s="47"/>
      <c r="PI151" s="47"/>
      <c r="PJ151" s="47"/>
      <c r="PK151" s="47"/>
      <c r="PL151" s="47"/>
      <c r="PM151" s="47"/>
      <c r="PN151" s="47"/>
      <c r="PO151" s="47"/>
      <c r="PP151" s="47"/>
      <c r="PQ151" s="47"/>
      <c r="PR151" s="47"/>
      <c r="PS151" s="47"/>
      <c r="PT151" s="47"/>
      <c r="PU151" s="47"/>
      <c r="PV151" s="47"/>
      <c r="PW151" s="47"/>
      <c r="PX151" s="47"/>
      <c r="PY151" s="47"/>
      <c r="PZ151" s="47"/>
      <c r="QA151" s="47"/>
      <c r="QB151" s="47"/>
      <c r="QC151" s="47"/>
      <c r="QD151" s="47"/>
      <c r="QE151" s="47"/>
      <c r="QF151" s="47"/>
      <c r="QG151" s="47"/>
      <c r="QH151" s="47"/>
      <c r="QI151" s="47"/>
      <c r="QJ151" s="47"/>
      <c r="QK151" s="47"/>
      <c r="QL151" s="47"/>
      <c r="QM151" s="47"/>
      <c r="QN151" s="47"/>
      <c r="QO151" s="47"/>
      <c r="QP151" s="47"/>
      <c r="QQ151" s="47"/>
      <c r="QR151" s="47"/>
      <c r="QS151" s="47"/>
      <c r="QT151" s="47"/>
      <c r="QU151" s="47"/>
      <c r="QV151" s="47"/>
      <c r="QW151" s="47"/>
      <c r="QX151" s="47"/>
      <c r="QY151" s="47"/>
      <c r="QZ151" s="47"/>
      <c r="RA151" s="47"/>
      <c r="RB151" s="47"/>
      <c r="RC151" s="47"/>
      <c r="RD151" s="47"/>
      <c r="RE151" s="47"/>
      <c r="RF151" s="47"/>
      <c r="RG151" s="47"/>
      <c r="RH151" s="47"/>
      <c r="RI151" s="47"/>
      <c r="RJ151" s="47"/>
      <c r="RK151" s="47"/>
      <c r="RL151" s="47"/>
      <c r="RM151" s="47"/>
      <c r="RN151" s="47"/>
      <c r="RO151" s="47"/>
      <c r="RP151" s="47"/>
      <c r="RQ151" s="47"/>
      <c r="RR151" s="47"/>
      <c r="RS151" s="47"/>
      <c r="RT151" s="47"/>
      <c r="RU151" s="47"/>
      <c r="RV151" s="47"/>
      <c r="RW151" s="47"/>
      <c r="RX151" s="47"/>
      <c r="RY151" s="47"/>
      <c r="RZ151" s="47"/>
      <c r="SA151" s="47"/>
      <c r="SB151" s="47"/>
      <c r="SC151" s="47"/>
      <c r="SD151" s="47"/>
      <c r="SE151" s="47"/>
      <c r="SF151" s="47"/>
      <c r="SG151" s="47"/>
      <c r="SH151" s="47"/>
      <c r="SI151" s="47"/>
      <c r="SJ151" s="47"/>
    </row>
    <row r="152" spans="1:504" s="33" customFormat="1" x14ac:dyDescent="0.25">
      <c r="A152" s="33" t="str">
        <f>'Liste élèves'!A152</f>
        <v/>
      </c>
      <c r="B152" s="33" t="str">
        <f>IF('Liste élèves'!B152="","",'Liste élèves'!B152)</f>
        <v/>
      </c>
      <c r="C152" s="33" t="str">
        <f>IF('Liste élèves'!C152="","",'Liste élèves'!C152)</f>
        <v/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  <c r="OB152" s="47"/>
      <c r="OC152" s="47"/>
      <c r="OD152" s="47"/>
      <c r="OE152" s="47"/>
      <c r="OF152" s="47"/>
      <c r="OG152" s="47"/>
      <c r="OH152" s="47"/>
      <c r="OI152" s="47"/>
      <c r="OJ152" s="47"/>
      <c r="OK152" s="47"/>
      <c r="OL152" s="47"/>
      <c r="OM152" s="47"/>
      <c r="ON152" s="47"/>
      <c r="OO152" s="47"/>
      <c r="OP152" s="47"/>
      <c r="OQ152" s="47"/>
      <c r="OR152" s="47"/>
      <c r="OS152" s="47"/>
      <c r="OT152" s="47"/>
      <c r="OU152" s="47"/>
      <c r="OV152" s="47"/>
      <c r="OW152" s="47"/>
      <c r="OX152" s="47"/>
      <c r="OY152" s="47"/>
      <c r="OZ152" s="47"/>
      <c r="PA152" s="47"/>
      <c r="PB152" s="47"/>
      <c r="PC152" s="47"/>
      <c r="PD152" s="47"/>
      <c r="PE152" s="47"/>
      <c r="PF152" s="47"/>
      <c r="PG152" s="47"/>
      <c r="PH152" s="47"/>
      <c r="PI152" s="47"/>
      <c r="PJ152" s="47"/>
      <c r="PK152" s="47"/>
      <c r="PL152" s="47"/>
      <c r="PM152" s="47"/>
      <c r="PN152" s="47"/>
      <c r="PO152" s="47"/>
      <c r="PP152" s="47"/>
      <c r="PQ152" s="47"/>
      <c r="PR152" s="47"/>
      <c r="PS152" s="47"/>
      <c r="PT152" s="47"/>
      <c r="PU152" s="47"/>
      <c r="PV152" s="47"/>
      <c r="PW152" s="47"/>
      <c r="PX152" s="47"/>
      <c r="PY152" s="47"/>
      <c r="PZ152" s="47"/>
      <c r="QA152" s="47"/>
      <c r="QB152" s="47"/>
      <c r="QC152" s="47"/>
      <c r="QD152" s="47"/>
      <c r="QE152" s="47"/>
      <c r="QF152" s="47"/>
      <c r="QG152" s="47"/>
      <c r="QH152" s="47"/>
      <c r="QI152" s="47"/>
      <c r="QJ152" s="47"/>
      <c r="QK152" s="47"/>
      <c r="QL152" s="47"/>
      <c r="QM152" s="47"/>
      <c r="QN152" s="47"/>
      <c r="QO152" s="47"/>
      <c r="QP152" s="47"/>
      <c r="QQ152" s="47"/>
      <c r="QR152" s="47"/>
      <c r="QS152" s="47"/>
      <c r="QT152" s="47"/>
      <c r="QU152" s="47"/>
      <c r="QV152" s="47"/>
      <c r="QW152" s="47"/>
      <c r="QX152" s="47"/>
      <c r="QY152" s="47"/>
      <c r="QZ152" s="47"/>
      <c r="RA152" s="47"/>
      <c r="RB152" s="47"/>
      <c r="RC152" s="47"/>
      <c r="RD152" s="47"/>
      <c r="RE152" s="47"/>
      <c r="RF152" s="47"/>
      <c r="RG152" s="47"/>
      <c r="RH152" s="47"/>
      <c r="RI152" s="47"/>
      <c r="RJ152" s="47"/>
      <c r="RK152" s="47"/>
      <c r="RL152" s="47"/>
      <c r="RM152" s="47"/>
      <c r="RN152" s="47"/>
      <c r="RO152" s="47"/>
      <c r="RP152" s="47"/>
      <c r="RQ152" s="47"/>
      <c r="RR152" s="47"/>
      <c r="RS152" s="47"/>
      <c r="RT152" s="47"/>
      <c r="RU152" s="47"/>
      <c r="RV152" s="47"/>
      <c r="RW152" s="47"/>
      <c r="RX152" s="47"/>
      <c r="RY152" s="47"/>
      <c r="RZ152" s="47"/>
      <c r="SA152" s="47"/>
      <c r="SB152" s="47"/>
      <c r="SC152" s="47"/>
      <c r="SD152" s="47"/>
      <c r="SE152" s="47"/>
      <c r="SF152" s="47"/>
      <c r="SG152" s="47"/>
      <c r="SH152" s="47"/>
      <c r="SI152" s="47"/>
      <c r="SJ152" s="47"/>
    </row>
    <row r="153" spans="1:504" s="33" customFormat="1" x14ac:dyDescent="0.25">
      <c r="A153" s="33" t="str">
        <f>'Liste élèves'!A153</f>
        <v/>
      </c>
      <c r="B153" s="33" t="str">
        <f>IF('Liste élèves'!B153="","",'Liste élèves'!B153)</f>
        <v/>
      </c>
      <c r="C153" s="33" t="str">
        <f>IF('Liste élèves'!C153="","",'Liste élèves'!C153)</f>
        <v/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  <c r="OB153" s="47"/>
      <c r="OC153" s="47"/>
      <c r="OD153" s="47"/>
      <c r="OE153" s="47"/>
      <c r="OF153" s="47"/>
      <c r="OG153" s="47"/>
      <c r="OH153" s="47"/>
      <c r="OI153" s="47"/>
      <c r="OJ153" s="47"/>
      <c r="OK153" s="47"/>
      <c r="OL153" s="47"/>
      <c r="OM153" s="47"/>
      <c r="ON153" s="47"/>
      <c r="OO153" s="47"/>
      <c r="OP153" s="47"/>
      <c r="OQ153" s="47"/>
      <c r="OR153" s="47"/>
      <c r="OS153" s="47"/>
      <c r="OT153" s="47"/>
      <c r="OU153" s="47"/>
      <c r="OV153" s="47"/>
      <c r="OW153" s="47"/>
      <c r="OX153" s="47"/>
      <c r="OY153" s="47"/>
      <c r="OZ153" s="47"/>
      <c r="PA153" s="47"/>
      <c r="PB153" s="47"/>
      <c r="PC153" s="47"/>
      <c r="PD153" s="47"/>
      <c r="PE153" s="47"/>
      <c r="PF153" s="47"/>
      <c r="PG153" s="47"/>
      <c r="PH153" s="47"/>
      <c r="PI153" s="47"/>
      <c r="PJ153" s="47"/>
      <c r="PK153" s="47"/>
      <c r="PL153" s="47"/>
      <c r="PM153" s="47"/>
      <c r="PN153" s="47"/>
      <c r="PO153" s="47"/>
      <c r="PP153" s="47"/>
      <c r="PQ153" s="47"/>
      <c r="PR153" s="47"/>
      <c r="PS153" s="47"/>
      <c r="PT153" s="47"/>
      <c r="PU153" s="47"/>
      <c r="PV153" s="47"/>
      <c r="PW153" s="47"/>
      <c r="PX153" s="47"/>
      <c r="PY153" s="47"/>
      <c r="PZ153" s="47"/>
      <c r="QA153" s="47"/>
      <c r="QB153" s="47"/>
      <c r="QC153" s="47"/>
      <c r="QD153" s="47"/>
      <c r="QE153" s="47"/>
      <c r="QF153" s="47"/>
      <c r="QG153" s="47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47"/>
      <c r="RN153" s="47"/>
      <c r="RO153" s="47"/>
      <c r="RP153" s="47"/>
      <c r="RQ153" s="47"/>
      <c r="RR153" s="47"/>
      <c r="RS153" s="47"/>
      <c r="RT153" s="47"/>
      <c r="RU153" s="47"/>
      <c r="RV153" s="47"/>
      <c r="RW153" s="47"/>
      <c r="RX153" s="47"/>
      <c r="RY153" s="47"/>
      <c r="RZ153" s="47"/>
      <c r="SA153" s="47"/>
      <c r="SB153" s="47"/>
      <c r="SC153" s="47"/>
      <c r="SD153" s="47"/>
      <c r="SE153" s="47"/>
      <c r="SF153" s="47"/>
      <c r="SG153" s="47"/>
      <c r="SH153" s="47"/>
      <c r="SI153" s="47"/>
      <c r="SJ153" s="47"/>
    </row>
    <row r="154" spans="1:504" s="33" customFormat="1" x14ac:dyDescent="0.25">
      <c r="A154" s="33" t="str">
        <f>'Liste élèves'!A154</f>
        <v/>
      </c>
      <c r="B154" s="33" t="str">
        <f>IF('Liste élèves'!B154="","",'Liste élèves'!B154)</f>
        <v/>
      </c>
      <c r="C154" s="33" t="str">
        <f>IF('Liste élèves'!C154="","",'Liste élèves'!C154)</f>
        <v/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  <c r="OB154" s="47"/>
      <c r="OC154" s="47"/>
      <c r="OD154" s="47"/>
      <c r="OE154" s="47"/>
      <c r="OF154" s="47"/>
      <c r="OG154" s="47"/>
      <c r="OH154" s="47"/>
      <c r="OI154" s="47"/>
      <c r="OJ154" s="47"/>
      <c r="OK154" s="47"/>
      <c r="OL154" s="47"/>
      <c r="OM154" s="47"/>
      <c r="ON154" s="47"/>
      <c r="OO154" s="47"/>
      <c r="OP154" s="47"/>
      <c r="OQ154" s="47"/>
      <c r="OR154" s="47"/>
      <c r="OS154" s="47"/>
      <c r="OT154" s="47"/>
      <c r="OU154" s="47"/>
      <c r="OV154" s="47"/>
      <c r="OW154" s="47"/>
      <c r="OX154" s="47"/>
      <c r="OY154" s="47"/>
      <c r="OZ154" s="47"/>
      <c r="PA154" s="47"/>
      <c r="PB154" s="47"/>
      <c r="PC154" s="47"/>
      <c r="PD154" s="47"/>
      <c r="PE154" s="47"/>
      <c r="PF154" s="47"/>
      <c r="PG154" s="47"/>
      <c r="PH154" s="47"/>
      <c r="PI154" s="47"/>
      <c r="PJ154" s="47"/>
      <c r="PK154" s="47"/>
      <c r="PL154" s="47"/>
      <c r="PM154" s="47"/>
      <c r="PN154" s="47"/>
      <c r="PO154" s="47"/>
      <c r="PP154" s="47"/>
      <c r="PQ154" s="47"/>
      <c r="PR154" s="47"/>
      <c r="PS154" s="47"/>
      <c r="PT154" s="47"/>
      <c r="PU154" s="47"/>
      <c r="PV154" s="47"/>
      <c r="PW154" s="47"/>
      <c r="PX154" s="47"/>
      <c r="PY154" s="47"/>
      <c r="PZ154" s="47"/>
      <c r="QA154" s="47"/>
      <c r="QB154" s="47"/>
      <c r="QC154" s="47"/>
      <c r="QD154" s="47"/>
      <c r="QE154" s="47"/>
      <c r="QF154" s="47"/>
      <c r="QG154" s="47"/>
      <c r="QH154" s="47"/>
      <c r="QI154" s="47"/>
      <c r="QJ154" s="47"/>
      <c r="QK154" s="47"/>
      <c r="QL154" s="47"/>
      <c r="QM154" s="47"/>
      <c r="QN154" s="47"/>
      <c r="QO154" s="47"/>
      <c r="QP154" s="47"/>
      <c r="QQ154" s="47"/>
      <c r="QR154" s="47"/>
      <c r="QS154" s="47"/>
      <c r="QT154" s="47"/>
      <c r="QU154" s="47"/>
      <c r="QV154" s="47"/>
      <c r="QW154" s="47"/>
      <c r="QX154" s="47"/>
      <c r="QY154" s="47"/>
      <c r="QZ154" s="47"/>
      <c r="RA154" s="47"/>
      <c r="RB154" s="47"/>
      <c r="RC154" s="47"/>
      <c r="RD154" s="47"/>
      <c r="RE154" s="47"/>
      <c r="RF154" s="47"/>
      <c r="RG154" s="47"/>
      <c r="RH154" s="47"/>
      <c r="RI154" s="47"/>
      <c r="RJ154" s="47"/>
      <c r="RK154" s="47"/>
      <c r="RL154" s="47"/>
      <c r="RM154" s="47"/>
      <c r="RN154" s="47"/>
      <c r="RO154" s="47"/>
      <c r="RP154" s="47"/>
      <c r="RQ154" s="47"/>
      <c r="RR154" s="47"/>
      <c r="RS154" s="47"/>
      <c r="RT154" s="47"/>
      <c r="RU154" s="47"/>
      <c r="RV154" s="47"/>
      <c r="RW154" s="47"/>
      <c r="RX154" s="47"/>
      <c r="RY154" s="47"/>
      <c r="RZ154" s="47"/>
      <c r="SA154" s="47"/>
      <c r="SB154" s="47"/>
      <c r="SC154" s="47"/>
      <c r="SD154" s="47"/>
      <c r="SE154" s="47"/>
      <c r="SF154" s="47"/>
      <c r="SG154" s="47"/>
      <c r="SH154" s="47"/>
      <c r="SI154" s="47"/>
      <c r="SJ154" s="47"/>
    </row>
    <row r="155" spans="1:504" s="33" customFormat="1" x14ac:dyDescent="0.25">
      <c r="A155" s="33" t="str">
        <f>'Liste élèves'!A155</f>
        <v/>
      </c>
      <c r="B155" s="33" t="str">
        <f>IF('Liste élèves'!B155="","",'Liste élèves'!B155)</f>
        <v/>
      </c>
      <c r="C155" s="33" t="str">
        <f>IF('Liste élèves'!C155="","",'Liste élèves'!C155)</f>
        <v/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  <c r="OB155" s="47"/>
      <c r="OC155" s="47"/>
      <c r="OD155" s="47"/>
      <c r="OE155" s="47"/>
      <c r="OF155" s="47"/>
      <c r="OG155" s="47"/>
      <c r="OH155" s="47"/>
      <c r="OI155" s="47"/>
      <c r="OJ155" s="47"/>
      <c r="OK155" s="47"/>
      <c r="OL155" s="47"/>
      <c r="OM155" s="47"/>
      <c r="ON155" s="47"/>
      <c r="OO155" s="47"/>
      <c r="OP155" s="47"/>
      <c r="OQ155" s="47"/>
      <c r="OR155" s="47"/>
      <c r="OS155" s="47"/>
      <c r="OT155" s="47"/>
      <c r="OU155" s="47"/>
      <c r="OV155" s="47"/>
      <c r="OW155" s="47"/>
      <c r="OX155" s="47"/>
      <c r="OY155" s="47"/>
      <c r="OZ155" s="47"/>
      <c r="PA155" s="47"/>
      <c r="PB155" s="47"/>
      <c r="PC155" s="47"/>
      <c r="PD155" s="47"/>
      <c r="PE155" s="47"/>
      <c r="PF155" s="47"/>
      <c r="PG155" s="47"/>
      <c r="PH155" s="47"/>
      <c r="PI155" s="47"/>
      <c r="PJ155" s="47"/>
      <c r="PK155" s="47"/>
      <c r="PL155" s="47"/>
      <c r="PM155" s="47"/>
      <c r="PN155" s="47"/>
      <c r="PO155" s="47"/>
      <c r="PP155" s="47"/>
      <c r="PQ155" s="47"/>
      <c r="PR155" s="47"/>
      <c r="PS155" s="47"/>
      <c r="PT155" s="47"/>
      <c r="PU155" s="47"/>
      <c r="PV155" s="47"/>
      <c r="PW155" s="47"/>
      <c r="PX155" s="47"/>
      <c r="PY155" s="47"/>
      <c r="PZ155" s="47"/>
      <c r="QA155" s="47"/>
      <c r="QB155" s="47"/>
      <c r="QC155" s="47"/>
      <c r="QD155" s="47"/>
      <c r="QE155" s="47"/>
      <c r="QF155" s="47"/>
      <c r="QG155" s="47"/>
      <c r="QH155" s="47"/>
      <c r="QI155" s="47"/>
      <c r="QJ155" s="47"/>
      <c r="QK155" s="47"/>
      <c r="QL155" s="47"/>
      <c r="QM155" s="47"/>
      <c r="QN155" s="47"/>
      <c r="QO155" s="47"/>
      <c r="QP155" s="47"/>
      <c r="QQ155" s="47"/>
      <c r="QR155" s="47"/>
      <c r="QS155" s="47"/>
      <c r="QT155" s="47"/>
      <c r="QU155" s="47"/>
      <c r="QV155" s="47"/>
      <c r="QW155" s="47"/>
      <c r="QX155" s="47"/>
      <c r="QY155" s="47"/>
      <c r="QZ155" s="47"/>
      <c r="RA155" s="47"/>
      <c r="RB155" s="47"/>
      <c r="RC155" s="47"/>
      <c r="RD155" s="47"/>
      <c r="RE155" s="47"/>
      <c r="RF155" s="47"/>
      <c r="RG155" s="47"/>
      <c r="RH155" s="47"/>
      <c r="RI155" s="47"/>
      <c r="RJ155" s="47"/>
      <c r="RK155" s="47"/>
      <c r="RL155" s="47"/>
      <c r="RM155" s="47"/>
      <c r="RN155" s="47"/>
      <c r="RO155" s="47"/>
      <c r="RP155" s="47"/>
      <c r="RQ155" s="47"/>
      <c r="RR155" s="47"/>
      <c r="RS155" s="47"/>
      <c r="RT155" s="47"/>
      <c r="RU155" s="47"/>
      <c r="RV155" s="47"/>
      <c r="RW155" s="47"/>
      <c r="RX155" s="47"/>
      <c r="RY155" s="47"/>
      <c r="RZ155" s="47"/>
      <c r="SA155" s="47"/>
      <c r="SB155" s="47"/>
      <c r="SC155" s="47"/>
      <c r="SD155" s="47"/>
      <c r="SE155" s="47"/>
      <c r="SF155" s="47"/>
      <c r="SG155" s="47"/>
      <c r="SH155" s="47"/>
      <c r="SI155" s="47"/>
      <c r="SJ155" s="47"/>
    </row>
    <row r="156" spans="1:504" s="33" customFormat="1" x14ac:dyDescent="0.25">
      <c r="A156" s="33" t="str">
        <f>'Liste élèves'!A156</f>
        <v/>
      </c>
      <c r="B156" s="33" t="str">
        <f>IF('Liste élèves'!B156="","",'Liste élèves'!B156)</f>
        <v/>
      </c>
      <c r="C156" s="33" t="str">
        <f>IF('Liste élèves'!C156="","",'Liste élèves'!C156)</f>
        <v/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</row>
    <row r="157" spans="1:504" s="33" customFormat="1" x14ac:dyDescent="0.25">
      <c r="A157" s="33" t="str">
        <f>'Liste élèves'!A157</f>
        <v/>
      </c>
      <c r="B157" s="33" t="str">
        <f>IF('Liste élèves'!B157="","",'Liste élèves'!B157)</f>
        <v/>
      </c>
      <c r="C157" s="33" t="str">
        <f>IF('Liste élèves'!C157="","",'Liste élèves'!C157)</f>
        <v/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  <c r="OB157" s="47"/>
      <c r="OC157" s="47"/>
      <c r="OD157" s="47"/>
      <c r="OE157" s="47"/>
      <c r="OF157" s="47"/>
      <c r="OG157" s="47"/>
      <c r="OH157" s="47"/>
      <c r="OI157" s="47"/>
      <c r="OJ157" s="47"/>
      <c r="OK157" s="47"/>
      <c r="OL157" s="47"/>
      <c r="OM157" s="47"/>
      <c r="ON157" s="47"/>
      <c r="OO157" s="47"/>
      <c r="OP157" s="47"/>
      <c r="OQ157" s="47"/>
      <c r="OR157" s="47"/>
      <c r="OS157" s="47"/>
      <c r="OT157" s="47"/>
      <c r="OU157" s="47"/>
      <c r="OV157" s="47"/>
      <c r="OW157" s="47"/>
      <c r="OX157" s="47"/>
      <c r="OY157" s="47"/>
      <c r="OZ157" s="47"/>
      <c r="PA157" s="47"/>
      <c r="PB157" s="47"/>
      <c r="PC157" s="47"/>
      <c r="PD157" s="47"/>
      <c r="PE157" s="47"/>
      <c r="PF157" s="47"/>
      <c r="PG157" s="47"/>
      <c r="PH157" s="47"/>
      <c r="PI157" s="47"/>
      <c r="PJ157" s="47"/>
      <c r="PK157" s="47"/>
      <c r="PL157" s="47"/>
      <c r="PM157" s="47"/>
      <c r="PN157" s="47"/>
      <c r="PO157" s="47"/>
      <c r="PP157" s="47"/>
      <c r="PQ157" s="47"/>
      <c r="PR157" s="47"/>
      <c r="PS157" s="47"/>
      <c r="PT157" s="47"/>
      <c r="PU157" s="47"/>
      <c r="PV157" s="47"/>
      <c r="PW157" s="47"/>
      <c r="PX157" s="47"/>
      <c r="PY157" s="47"/>
      <c r="PZ157" s="47"/>
      <c r="QA157" s="47"/>
      <c r="QB157" s="47"/>
      <c r="QC157" s="47"/>
      <c r="QD157" s="47"/>
      <c r="QE157" s="47"/>
      <c r="QF157" s="47"/>
      <c r="QG157" s="47"/>
      <c r="QH157" s="47"/>
      <c r="QI157" s="47"/>
      <c r="QJ157" s="47"/>
      <c r="QK157" s="47"/>
      <c r="QL157" s="47"/>
      <c r="QM157" s="47"/>
      <c r="QN157" s="47"/>
      <c r="QO157" s="47"/>
      <c r="QP157" s="47"/>
      <c r="QQ157" s="47"/>
      <c r="QR157" s="47"/>
      <c r="QS157" s="47"/>
      <c r="QT157" s="47"/>
      <c r="QU157" s="47"/>
      <c r="QV157" s="47"/>
      <c r="QW157" s="47"/>
      <c r="QX157" s="47"/>
      <c r="QY157" s="47"/>
      <c r="QZ157" s="47"/>
      <c r="RA157" s="47"/>
      <c r="RB157" s="47"/>
      <c r="RC157" s="47"/>
      <c r="RD157" s="47"/>
      <c r="RE157" s="47"/>
      <c r="RF157" s="47"/>
      <c r="RG157" s="47"/>
      <c r="RH157" s="47"/>
      <c r="RI157" s="47"/>
      <c r="RJ157" s="47"/>
      <c r="RK157" s="47"/>
      <c r="RL157" s="47"/>
      <c r="RM157" s="47"/>
      <c r="RN157" s="47"/>
      <c r="RO157" s="47"/>
      <c r="RP157" s="47"/>
      <c r="RQ157" s="47"/>
      <c r="RR157" s="47"/>
      <c r="RS157" s="47"/>
      <c r="RT157" s="47"/>
      <c r="RU157" s="47"/>
      <c r="RV157" s="47"/>
      <c r="RW157" s="47"/>
      <c r="RX157" s="47"/>
      <c r="RY157" s="47"/>
      <c r="RZ157" s="47"/>
      <c r="SA157" s="47"/>
      <c r="SB157" s="47"/>
      <c r="SC157" s="47"/>
      <c r="SD157" s="47"/>
      <c r="SE157" s="47"/>
      <c r="SF157" s="47"/>
      <c r="SG157" s="47"/>
      <c r="SH157" s="47"/>
      <c r="SI157" s="47"/>
      <c r="SJ157" s="47"/>
    </row>
    <row r="158" spans="1:504" s="33" customFormat="1" x14ac:dyDescent="0.25">
      <c r="A158" s="33" t="str">
        <f>'Liste élèves'!A158</f>
        <v/>
      </c>
      <c r="B158" s="33" t="str">
        <f>IF('Liste élèves'!B158="","",'Liste élèves'!B158)</f>
        <v/>
      </c>
      <c r="C158" s="33" t="str">
        <f>IF('Liste élèves'!C158="","",'Liste élèves'!C158)</f>
        <v/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  <c r="OB158" s="47"/>
      <c r="OC158" s="47"/>
      <c r="OD158" s="47"/>
      <c r="OE158" s="47"/>
      <c r="OF158" s="47"/>
      <c r="OG158" s="47"/>
      <c r="OH158" s="47"/>
      <c r="OI158" s="47"/>
      <c r="OJ158" s="47"/>
      <c r="OK158" s="47"/>
      <c r="OL158" s="47"/>
      <c r="OM158" s="47"/>
      <c r="ON158" s="47"/>
      <c r="OO158" s="47"/>
      <c r="OP158" s="47"/>
      <c r="OQ158" s="47"/>
      <c r="OR158" s="47"/>
      <c r="OS158" s="47"/>
      <c r="OT158" s="47"/>
      <c r="OU158" s="47"/>
      <c r="OV158" s="47"/>
      <c r="OW158" s="47"/>
      <c r="OX158" s="47"/>
      <c r="OY158" s="47"/>
      <c r="OZ158" s="47"/>
      <c r="PA158" s="47"/>
      <c r="PB158" s="47"/>
      <c r="PC158" s="47"/>
      <c r="PD158" s="47"/>
      <c r="PE158" s="47"/>
      <c r="PF158" s="47"/>
      <c r="PG158" s="47"/>
      <c r="PH158" s="47"/>
      <c r="PI158" s="47"/>
      <c r="PJ158" s="47"/>
      <c r="PK158" s="47"/>
      <c r="PL158" s="47"/>
      <c r="PM158" s="47"/>
      <c r="PN158" s="47"/>
      <c r="PO158" s="47"/>
      <c r="PP158" s="47"/>
      <c r="PQ158" s="47"/>
      <c r="PR158" s="47"/>
      <c r="PS158" s="47"/>
      <c r="PT158" s="47"/>
      <c r="PU158" s="47"/>
      <c r="PV158" s="47"/>
      <c r="PW158" s="47"/>
      <c r="PX158" s="47"/>
      <c r="PY158" s="47"/>
      <c r="PZ158" s="47"/>
      <c r="QA158" s="47"/>
      <c r="QB158" s="47"/>
      <c r="QC158" s="47"/>
      <c r="QD158" s="47"/>
      <c r="QE158" s="47"/>
      <c r="QF158" s="47"/>
      <c r="QG158" s="47"/>
      <c r="QH158" s="47"/>
      <c r="QI158" s="47"/>
      <c r="QJ158" s="47"/>
      <c r="QK158" s="47"/>
      <c r="QL158" s="47"/>
      <c r="QM158" s="47"/>
      <c r="QN158" s="47"/>
      <c r="QO158" s="47"/>
      <c r="QP158" s="47"/>
      <c r="QQ158" s="47"/>
      <c r="QR158" s="47"/>
      <c r="QS158" s="47"/>
      <c r="QT158" s="47"/>
      <c r="QU158" s="47"/>
      <c r="QV158" s="47"/>
      <c r="QW158" s="47"/>
      <c r="QX158" s="47"/>
      <c r="QY158" s="47"/>
      <c r="QZ158" s="47"/>
      <c r="RA158" s="47"/>
      <c r="RB158" s="47"/>
      <c r="RC158" s="47"/>
      <c r="RD158" s="47"/>
      <c r="RE158" s="47"/>
      <c r="RF158" s="47"/>
      <c r="RG158" s="47"/>
      <c r="RH158" s="47"/>
      <c r="RI158" s="47"/>
      <c r="RJ158" s="47"/>
      <c r="RK158" s="47"/>
      <c r="RL158" s="47"/>
      <c r="RM158" s="47"/>
      <c r="RN158" s="47"/>
      <c r="RO158" s="47"/>
      <c r="RP158" s="47"/>
      <c r="RQ158" s="47"/>
      <c r="RR158" s="47"/>
      <c r="RS158" s="47"/>
      <c r="RT158" s="47"/>
      <c r="RU158" s="47"/>
      <c r="RV158" s="47"/>
      <c r="RW158" s="47"/>
      <c r="RX158" s="47"/>
      <c r="RY158" s="47"/>
      <c r="RZ158" s="47"/>
      <c r="SA158" s="47"/>
      <c r="SB158" s="47"/>
      <c r="SC158" s="47"/>
      <c r="SD158" s="47"/>
      <c r="SE158" s="47"/>
      <c r="SF158" s="47"/>
      <c r="SG158" s="47"/>
      <c r="SH158" s="47"/>
      <c r="SI158" s="47"/>
      <c r="SJ158" s="47"/>
    </row>
    <row r="159" spans="1:504" s="33" customFormat="1" x14ac:dyDescent="0.25">
      <c r="A159" s="33" t="str">
        <f>'Liste élèves'!A159</f>
        <v/>
      </c>
      <c r="B159" s="33" t="str">
        <f>IF('Liste élèves'!B159="","",'Liste élèves'!B159)</f>
        <v/>
      </c>
      <c r="C159" s="33" t="str">
        <f>IF('Liste élèves'!C159="","",'Liste élèves'!C159)</f>
        <v/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  <c r="OB159" s="47"/>
      <c r="OC159" s="47"/>
      <c r="OD159" s="47"/>
      <c r="OE159" s="47"/>
      <c r="OF159" s="47"/>
      <c r="OG159" s="47"/>
      <c r="OH159" s="47"/>
      <c r="OI159" s="47"/>
      <c r="OJ159" s="47"/>
      <c r="OK159" s="47"/>
      <c r="OL159" s="47"/>
      <c r="OM159" s="47"/>
      <c r="ON159" s="47"/>
      <c r="OO159" s="47"/>
      <c r="OP159" s="47"/>
      <c r="OQ159" s="47"/>
      <c r="OR159" s="47"/>
      <c r="OS159" s="47"/>
      <c r="OT159" s="47"/>
      <c r="OU159" s="47"/>
      <c r="OV159" s="47"/>
      <c r="OW159" s="47"/>
      <c r="OX159" s="47"/>
      <c r="OY159" s="47"/>
      <c r="OZ159" s="47"/>
      <c r="PA159" s="47"/>
      <c r="PB159" s="47"/>
      <c r="PC159" s="47"/>
      <c r="PD159" s="47"/>
      <c r="PE159" s="47"/>
      <c r="PF159" s="47"/>
      <c r="PG159" s="47"/>
      <c r="PH159" s="47"/>
      <c r="PI159" s="47"/>
      <c r="PJ159" s="47"/>
      <c r="PK159" s="47"/>
      <c r="PL159" s="47"/>
      <c r="PM159" s="47"/>
      <c r="PN159" s="47"/>
      <c r="PO159" s="47"/>
      <c r="PP159" s="47"/>
      <c r="PQ159" s="47"/>
      <c r="PR159" s="47"/>
      <c r="PS159" s="47"/>
      <c r="PT159" s="47"/>
      <c r="PU159" s="47"/>
      <c r="PV159" s="47"/>
      <c r="PW159" s="47"/>
      <c r="PX159" s="47"/>
      <c r="PY159" s="47"/>
      <c r="PZ159" s="47"/>
      <c r="QA159" s="47"/>
      <c r="QB159" s="47"/>
      <c r="QC159" s="47"/>
      <c r="QD159" s="47"/>
      <c r="QE159" s="47"/>
      <c r="QF159" s="47"/>
      <c r="QG159" s="47"/>
      <c r="QH159" s="47"/>
      <c r="QI159" s="47"/>
      <c r="QJ159" s="47"/>
      <c r="QK159" s="47"/>
      <c r="QL159" s="47"/>
      <c r="QM159" s="47"/>
      <c r="QN159" s="47"/>
      <c r="QO159" s="47"/>
      <c r="QP159" s="47"/>
      <c r="QQ159" s="47"/>
      <c r="QR159" s="47"/>
      <c r="QS159" s="47"/>
      <c r="QT159" s="47"/>
      <c r="QU159" s="47"/>
      <c r="QV159" s="47"/>
      <c r="QW159" s="47"/>
      <c r="QX159" s="47"/>
      <c r="QY159" s="47"/>
      <c r="QZ159" s="47"/>
      <c r="RA159" s="47"/>
      <c r="RB159" s="47"/>
      <c r="RC159" s="47"/>
      <c r="RD159" s="47"/>
      <c r="RE159" s="47"/>
      <c r="RF159" s="47"/>
      <c r="RG159" s="47"/>
      <c r="RH159" s="47"/>
      <c r="RI159" s="47"/>
      <c r="RJ159" s="47"/>
      <c r="RK159" s="47"/>
      <c r="RL159" s="47"/>
      <c r="RM159" s="47"/>
      <c r="RN159" s="47"/>
      <c r="RO159" s="47"/>
      <c r="RP159" s="47"/>
      <c r="RQ159" s="47"/>
      <c r="RR159" s="47"/>
      <c r="RS159" s="47"/>
      <c r="RT159" s="47"/>
      <c r="RU159" s="47"/>
      <c r="RV159" s="47"/>
      <c r="RW159" s="47"/>
      <c r="RX159" s="47"/>
      <c r="RY159" s="47"/>
      <c r="RZ159" s="47"/>
      <c r="SA159" s="47"/>
      <c r="SB159" s="47"/>
      <c r="SC159" s="47"/>
      <c r="SD159" s="47"/>
      <c r="SE159" s="47"/>
      <c r="SF159" s="47"/>
      <c r="SG159" s="47"/>
      <c r="SH159" s="47"/>
      <c r="SI159" s="47"/>
      <c r="SJ159" s="47"/>
    </row>
    <row r="160" spans="1:504" s="33" customFormat="1" x14ac:dyDescent="0.25">
      <c r="A160" s="33" t="str">
        <f>'Liste élèves'!A160</f>
        <v/>
      </c>
      <c r="B160" s="33" t="str">
        <f>IF('Liste élèves'!B160="","",'Liste élèves'!B160)</f>
        <v/>
      </c>
      <c r="C160" s="33" t="str">
        <f>IF('Liste élèves'!C160="","",'Liste élèves'!C160)</f>
        <v/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  <c r="OB160" s="47"/>
      <c r="OC160" s="47"/>
      <c r="OD160" s="47"/>
      <c r="OE160" s="47"/>
      <c r="OF160" s="47"/>
      <c r="OG160" s="47"/>
      <c r="OH160" s="47"/>
      <c r="OI160" s="47"/>
      <c r="OJ160" s="47"/>
      <c r="OK160" s="47"/>
      <c r="OL160" s="47"/>
      <c r="OM160" s="47"/>
      <c r="ON160" s="47"/>
      <c r="OO160" s="47"/>
      <c r="OP160" s="47"/>
      <c r="OQ160" s="47"/>
      <c r="OR160" s="47"/>
      <c r="OS160" s="47"/>
      <c r="OT160" s="47"/>
      <c r="OU160" s="47"/>
      <c r="OV160" s="47"/>
      <c r="OW160" s="47"/>
      <c r="OX160" s="47"/>
      <c r="OY160" s="47"/>
      <c r="OZ160" s="47"/>
      <c r="PA160" s="47"/>
      <c r="PB160" s="47"/>
      <c r="PC160" s="47"/>
      <c r="PD160" s="47"/>
      <c r="PE160" s="47"/>
      <c r="PF160" s="47"/>
      <c r="PG160" s="47"/>
      <c r="PH160" s="47"/>
      <c r="PI160" s="47"/>
      <c r="PJ160" s="47"/>
      <c r="PK160" s="47"/>
      <c r="PL160" s="47"/>
      <c r="PM160" s="47"/>
      <c r="PN160" s="47"/>
      <c r="PO160" s="47"/>
      <c r="PP160" s="47"/>
      <c r="PQ160" s="47"/>
      <c r="PR160" s="47"/>
      <c r="PS160" s="47"/>
      <c r="PT160" s="47"/>
      <c r="PU160" s="47"/>
      <c r="PV160" s="47"/>
      <c r="PW160" s="47"/>
      <c r="PX160" s="47"/>
      <c r="PY160" s="47"/>
      <c r="PZ160" s="47"/>
      <c r="QA160" s="47"/>
      <c r="QB160" s="47"/>
      <c r="QC160" s="47"/>
      <c r="QD160" s="47"/>
      <c r="QE160" s="47"/>
      <c r="QF160" s="47"/>
      <c r="QG160" s="47"/>
      <c r="QH160" s="47"/>
      <c r="QI160" s="47"/>
      <c r="QJ160" s="47"/>
      <c r="QK160" s="47"/>
      <c r="QL160" s="47"/>
      <c r="QM160" s="47"/>
      <c r="QN160" s="47"/>
      <c r="QO160" s="47"/>
      <c r="QP160" s="47"/>
      <c r="QQ160" s="47"/>
      <c r="QR160" s="47"/>
      <c r="QS160" s="47"/>
      <c r="QT160" s="47"/>
      <c r="QU160" s="47"/>
      <c r="QV160" s="47"/>
      <c r="QW160" s="47"/>
      <c r="QX160" s="47"/>
      <c r="QY160" s="47"/>
      <c r="QZ160" s="47"/>
      <c r="RA160" s="47"/>
      <c r="RB160" s="47"/>
      <c r="RC160" s="47"/>
      <c r="RD160" s="47"/>
      <c r="RE160" s="47"/>
      <c r="RF160" s="47"/>
      <c r="RG160" s="47"/>
      <c r="RH160" s="47"/>
      <c r="RI160" s="47"/>
      <c r="RJ160" s="47"/>
      <c r="RK160" s="47"/>
      <c r="RL160" s="47"/>
      <c r="RM160" s="47"/>
      <c r="RN160" s="47"/>
      <c r="RO160" s="47"/>
      <c r="RP160" s="47"/>
      <c r="RQ160" s="47"/>
      <c r="RR160" s="47"/>
      <c r="RS160" s="47"/>
      <c r="RT160" s="47"/>
      <c r="RU160" s="47"/>
      <c r="RV160" s="47"/>
      <c r="RW160" s="47"/>
      <c r="RX160" s="47"/>
      <c r="RY160" s="47"/>
      <c r="RZ160" s="47"/>
      <c r="SA160" s="47"/>
      <c r="SB160" s="47"/>
      <c r="SC160" s="47"/>
      <c r="SD160" s="47"/>
      <c r="SE160" s="47"/>
      <c r="SF160" s="47"/>
      <c r="SG160" s="47"/>
      <c r="SH160" s="47"/>
      <c r="SI160" s="47"/>
      <c r="SJ160" s="47"/>
    </row>
    <row r="161" spans="1:504" s="33" customFormat="1" x14ac:dyDescent="0.25">
      <c r="A161" s="33" t="str">
        <f>'Liste élèves'!A161</f>
        <v/>
      </c>
      <c r="B161" s="33" t="str">
        <f>IF('Liste élèves'!B161="","",'Liste élèves'!B161)</f>
        <v/>
      </c>
      <c r="C161" s="33" t="str">
        <f>IF('Liste élèves'!C161="","",'Liste élèves'!C161)</f>
        <v/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  <c r="OB161" s="47"/>
      <c r="OC161" s="47"/>
      <c r="OD161" s="47"/>
      <c r="OE161" s="47"/>
      <c r="OF161" s="47"/>
      <c r="OG161" s="47"/>
      <c r="OH161" s="47"/>
      <c r="OI161" s="47"/>
      <c r="OJ161" s="47"/>
      <c r="OK161" s="47"/>
      <c r="OL161" s="47"/>
      <c r="OM161" s="47"/>
      <c r="ON161" s="47"/>
      <c r="OO161" s="47"/>
      <c r="OP161" s="47"/>
      <c r="OQ161" s="47"/>
      <c r="OR161" s="47"/>
      <c r="OS161" s="47"/>
      <c r="OT161" s="47"/>
      <c r="OU161" s="47"/>
      <c r="OV161" s="47"/>
      <c r="OW161" s="47"/>
      <c r="OX161" s="47"/>
      <c r="OY161" s="47"/>
      <c r="OZ161" s="47"/>
      <c r="PA161" s="47"/>
      <c r="PB161" s="47"/>
      <c r="PC161" s="47"/>
      <c r="PD161" s="47"/>
      <c r="PE161" s="47"/>
      <c r="PF161" s="47"/>
      <c r="PG161" s="47"/>
      <c r="PH161" s="47"/>
      <c r="PI161" s="47"/>
      <c r="PJ161" s="47"/>
      <c r="PK161" s="47"/>
      <c r="PL161" s="47"/>
      <c r="PM161" s="47"/>
      <c r="PN161" s="47"/>
      <c r="PO161" s="47"/>
      <c r="PP161" s="47"/>
      <c r="PQ161" s="47"/>
      <c r="PR161" s="47"/>
      <c r="PS161" s="47"/>
      <c r="PT161" s="47"/>
      <c r="PU161" s="47"/>
      <c r="PV161" s="47"/>
      <c r="PW161" s="47"/>
      <c r="PX161" s="47"/>
      <c r="PY161" s="47"/>
      <c r="PZ161" s="47"/>
      <c r="QA161" s="47"/>
      <c r="QB161" s="47"/>
      <c r="QC161" s="47"/>
      <c r="QD161" s="47"/>
      <c r="QE161" s="47"/>
      <c r="QF161" s="47"/>
      <c r="QG161" s="47"/>
      <c r="QH161" s="47"/>
      <c r="QI161" s="47"/>
      <c r="QJ161" s="47"/>
      <c r="QK161" s="47"/>
      <c r="QL161" s="47"/>
      <c r="QM161" s="47"/>
      <c r="QN161" s="47"/>
      <c r="QO161" s="47"/>
      <c r="QP161" s="47"/>
      <c r="QQ161" s="47"/>
      <c r="QR161" s="47"/>
      <c r="QS161" s="47"/>
      <c r="QT161" s="47"/>
      <c r="QU161" s="47"/>
      <c r="QV161" s="47"/>
      <c r="QW161" s="47"/>
      <c r="QX161" s="47"/>
      <c r="QY161" s="47"/>
      <c r="QZ161" s="47"/>
      <c r="RA161" s="47"/>
      <c r="RB161" s="47"/>
      <c r="RC161" s="47"/>
      <c r="RD161" s="47"/>
      <c r="RE161" s="47"/>
      <c r="RF161" s="47"/>
      <c r="RG161" s="47"/>
      <c r="RH161" s="47"/>
      <c r="RI161" s="47"/>
      <c r="RJ161" s="47"/>
      <c r="RK161" s="47"/>
      <c r="RL161" s="47"/>
      <c r="RM161" s="47"/>
      <c r="RN161" s="47"/>
      <c r="RO161" s="47"/>
      <c r="RP161" s="47"/>
      <c r="RQ161" s="47"/>
      <c r="RR161" s="47"/>
      <c r="RS161" s="47"/>
      <c r="RT161" s="47"/>
      <c r="RU161" s="47"/>
      <c r="RV161" s="47"/>
      <c r="RW161" s="47"/>
      <c r="RX161" s="47"/>
      <c r="RY161" s="47"/>
      <c r="RZ161" s="47"/>
      <c r="SA161" s="47"/>
      <c r="SB161" s="47"/>
      <c r="SC161" s="47"/>
      <c r="SD161" s="47"/>
      <c r="SE161" s="47"/>
      <c r="SF161" s="47"/>
      <c r="SG161" s="47"/>
      <c r="SH161" s="47"/>
      <c r="SI161" s="47"/>
      <c r="SJ161" s="47"/>
    </row>
    <row r="162" spans="1:504" s="33" customFormat="1" x14ac:dyDescent="0.25">
      <c r="A162" s="33" t="str">
        <f>'Liste élèves'!A162</f>
        <v/>
      </c>
      <c r="B162" s="33" t="str">
        <f>IF('Liste élèves'!B162="","",'Liste élèves'!B162)</f>
        <v/>
      </c>
      <c r="C162" s="33" t="str">
        <f>IF('Liste élèves'!C162="","",'Liste élèves'!C162)</f>
        <v/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  <c r="OB162" s="47"/>
      <c r="OC162" s="47"/>
      <c r="OD162" s="47"/>
      <c r="OE162" s="47"/>
      <c r="OF162" s="47"/>
      <c r="OG162" s="47"/>
      <c r="OH162" s="47"/>
      <c r="OI162" s="47"/>
      <c r="OJ162" s="47"/>
      <c r="OK162" s="47"/>
      <c r="OL162" s="47"/>
      <c r="OM162" s="47"/>
      <c r="ON162" s="47"/>
      <c r="OO162" s="47"/>
      <c r="OP162" s="47"/>
      <c r="OQ162" s="47"/>
      <c r="OR162" s="47"/>
      <c r="OS162" s="47"/>
      <c r="OT162" s="47"/>
      <c r="OU162" s="47"/>
      <c r="OV162" s="47"/>
      <c r="OW162" s="47"/>
      <c r="OX162" s="47"/>
      <c r="OY162" s="47"/>
      <c r="OZ162" s="47"/>
      <c r="PA162" s="47"/>
      <c r="PB162" s="47"/>
      <c r="PC162" s="47"/>
      <c r="PD162" s="47"/>
      <c r="PE162" s="47"/>
      <c r="PF162" s="47"/>
      <c r="PG162" s="47"/>
      <c r="PH162" s="47"/>
      <c r="PI162" s="47"/>
      <c r="PJ162" s="47"/>
      <c r="PK162" s="47"/>
      <c r="PL162" s="47"/>
      <c r="PM162" s="47"/>
      <c r="PN162" s="47"/>
      <c r="PO162" s="47"/>
      <c r="PP162" s="47"/>
      <c r="PQ162" s="47"/>
      <c r="PR162" s="47"/>
      <c r="PS162" s="47"/>
      <c r="PT162" s="47"/>
      <c r="PU162" s="47"/>
      <c r="PV162" s="47"/>
      <c r="PW162" s="47"/>
      <c r="PX162" s="47"/>
      <c r="PY162" s="47"/>
      <c r="PZ162" s="47"/>
      <c r="QA162" s="47"/>
      <c r="QB162" s="47"/>
      <c r="QC162" s="47"/>
      <c r="QD162" s="47"/>
      <c r="QE162" s="47"/>
      <c r="QF162" s="47"/>
      <c r="QG162" s="47"/>
      <c r="QH162" s="47"/>
      <c r="QI162" s="47"/>
      <c r="QJ162" s="47"/>
      <c r="QK162" s="47"/>
      <c r="QL162" s="47"/>
      <c r="QM162" s="47"/>
      <c r="QN162" s="47"/>
      <c r="QO162" s="47"/>
      <c r="QP162" s="47"/>
      <c r="QQ162" s="47"/>
      <c r="QR162" s="47"/>
      <c r="QS162" s="47"/>
      <c r="QT162" s="47"/>
      <c r="QU162" s="47"/>
      <c r="QV162" s="47"/>
      <c r="QW162" s="47"/>
      <c r="QX162" s="47"/>
      <c r="QY162" s="47"/>
      <c r="QZ162" s="47"/>
      <c r="RA162" s="47"/>
      <c r="RB162" s="47"/>
      <c r="RC162" s="47"/>
      <c r="RD162" s="47"/>
      <c r="RE162" s="47"/>
      <c r="RF162" s="47"/>
      <c r="RG162" s="47"/>
      <c r="RH162" s="47"/>
      <c r="RI162" s="47"/>
      <c r="RJ162" s="47"/>
      <c r="RK162" s="47"/>
      <c r="RL162" s="47"/>
      <c r="RM162" s="47"/>
      <c r="RN162" s="47"/>
      <c r="RO162" s="47"/>
      <c r="RP162" s="47"/>
      <c r="RQ162" s="47"/>
      <c r="RR162" s="47"/>
      <c r="RS162" s="47"/>
      <c r="RT162" s="47"/>
      <c r="RU162" s="47"/>
      <c r="RV162" s="47"/>
      <c r="RW162" s="47"/>
      <c r="RX162" s="47"/>
      <c r="RY162" s="47"/>
      <c r="RZ162" s="47"/>
      <c r="SA162" s="47"/>
      <c r="SB162" s="47"/>
      <c r="SC162" s="47"/>
      <c r="SD162" s="47"/>
      <c r="SE162" s="47"/>
      <c r="SF162" s="47"/>
      <c r="SG162" s="47"/>
      <c r="SH162" s="47"/>
      <c r="SI162" s="47"/>
      <c r="SJ162" s="47"/>
    </row>
    <row r="163" spans="1:504" s="33" customFormat="1" x14ac:dyDescent="0.25">
      <c r="A163" s="33" t="str">
        <f>'Liste élèves'!A163</f>
        <v/>
      </c>
      <c r="B163" s="33" t="str">
        <f>IF('Liste élèves'!B163="","",'Liste élèves'!B163)</f>
        <v/>
      </c>
      <c r="C163" s="33" t="str">
        <f>IF('Liste élèves'!C163="","",'Liste élèves'!C163)</f>
        <v/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  <c r="OB163" s="47"/>
      <c r="OC163" s="47"/>
      <c r="OD163" s="47"/>
      <c r="OE163" s="47"/>
      <c r="OF163" s="47"/>
      <c r="OG163" s="47"/>
      <c r="OH163" s="47"/>
      <c r="OI163" s="47"/>
      <c r="OJ163" s="47"/>
      <c r="OK163" s="47"/>
      <c r="OL163" s="47"/>
      <c r="OM163" s="47"/>
      <c r="ON163" s="47"/>
      <c r="OO163" s="47"/>
      <c r="OP163" s="47"/>
      <c r="OQ163" s="47"/>
      <c r="OR163" s="47"/>
      <c r="OS163" s="47"/>
      <c r="OT163" s="47"/>
      <c r="OU163" s="47"/>
      <c r="OV163" s="47"/>
      <c r="OW163" s="47"/>
      <c r="OX163" s="47"/>
      <c r="OY163" s="47"/>
      <c r="OZ163" s="47"/>
      <c r="PA163" s="47"/>
      <c r="PB163" s="47"/>
      <c r="PC163" s="47"/>
      <c r="PD163" s="47"/>
      <c r="PE163" s="47"/>
      <c r="PF163" s="47"/>
      <c r="PG163" s="47"/>
      <c r="PH163" s="47"/>
      <c r="PI163" s="47"/>
      <c r="PJ163" s="47"/>
      <c r="PK163" s="47"/>
      <c r="PL163" s="47"/>
      <c r="PM163" s="47"/>
      <c r="PN163" s="47"/>
      <c r="PO163" s="47"/>
      <c r="PP163" s="47"/>
      <c r="PQ163" s="47"/>
      <c r="PR163" s="47"/>
      <c r="PS163" s="47"/>
      <c r="PT163" s="47"/>
      <c r="PU163" s="47"/>
      <c r="PV163" s="47"/>
      <c r="PW163" s="47"/>
      <c r="PX163" s="47"/>
      <c r="PY163" s="47"/>
      <c r="PZ163" s="47"/>
      <c r="QA163" s="47"/>
      <c r="QB163" s="47"/>
      <c r="QC163" s="47"/>
      <c r="QD163" s="47"/>
      <c r="QE163" s="47"/>
      <c r="QF163" s="47"/>
      <c r="QG163" s="47"/>
      <c r="QH163" s="47"/>
      <c r="QI163" s="47"/>
      <c r="QJ163" s="47"/>
      <c r="QK163" s="47"/>
      <c r="QL163" s="47"/>
      <c r="QM163" s="47"/>
      <c r="QN163" s="47"/>
      <c r="QO163" s="47"/>
      <c r="QP163" s="47"/>
      <c r="QQ163" s="47"/>
      <c r="QR163" s="47"/>
      <c r="QS163" s="47"/>
      <c r="QT163" s="47"/>
      <c r="QU163" s="47"/>
      <c r="QV163" s="47"/>
      <c r="QW163" s="47"/>
      <c r="QX163" s="47"/>
      <c r="QY163" s="47"/>
      <c r="QZ163" s="47"/>
      <c r="RA163" s="47"/>
      <c r="RB163" s="47"/>
      <c r="RC163" s="47"/>
      <c r="RD163" s="47"/>
      <c r="RE163" s="47"/>
      <c r="RF163" s="47"/>
      <c r="RG163" s="47"/>
      <c r="RH163" s="47"/>
      <c r="RI163" s="47"/>
      <c r="RJ163" s="47"/>
      <c r="RK163" s="47"/>
      <c r="RL163" s="47"/>
      <c r="RM163" s="47"/>
      <c r="RN163" s="47"/>
      <c r="RO163" s="47"/>
      <c r="RP163" s="47"/>
      <c r="RQ163" s="47"/>
      <c r="RR163" s="47"/>
      <c r="RS163" s="47"/>
      <c r="RT163" s="47"/>
      <c r="RU163" s="47"/>
      <c r="RV163" s="47"/>
      <c r="RW163" s="47"/>
      <c r="RX163" s="47"/>
      <c r="RY163" s="47"/>
      <c r="RZ163" s="47"/>
      <c r="SA163" s="47"/>
      <c r="SB163" s="47"/>
      <c r="SC163" s="47"/>
      <c r="SD163" s="47"/>
      <c r="SE163" s="47"/>
      <c r="SF163" s="47"/>
      <c r="SG163" s="47"/>
      <c r="SH163" s="47"/>
      <c r="SI163" s="47"/>
      <c r="SJ163" s="47"/>
    </row>
    <row r="164" spans="1:504" s="33" customFormat="1" x14ac:dyDescent="0.25">
      <c r="A164" s="33" t="str">
        <f>'Liste élèves'!A164</f>
        <v/>
      </c>
      <c r="B164" s="33" t="str">
        <f>IF('Liste élèves'!B164="","",'Liste élèves'!B164)</f>
        <v/>
      </c>
      <c r="C164" s="33" t="str">
        <f>IF('Liste élèves'!C164="","",'Liste élèves'!C164)</f>
        <v/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  <c r="OB164" s="47"/>
      <c r="OC164" s="47"/>
      <c r="OD164" s="47"/>
      <c r="OE164" s="47"/>
      <c r="OF164" s="47"/>
      <c r="OG164" s="47"/>
      <c r="OH164" s="47"/>
      <c r="OI164" s="47"/>
      <c r="OJ164" s="47"/>
      <c r="OK164" s="47"/>
      <c r="OL164" s="47"/>
      <c r="OM164" s="47"/>
      <c r="ON164" s="47"/>
      <c r="OO164" s="47"/>
      <c r="OP164" s="47"/>
      <c r="OQ164" s="47"/>
      <c r="OR164" s="47"/>
      <c r="OS164" s="47"/>
      <c r="OT164" s="47"/>
      <c r="OU164" s="47"/>
      <c r="OV164" s="47"/>
      <c r="OW164" s="47"/>
      <c r="OX164" s="47"/>
      <c r="OY164" s="47"/>
      <c r="OZ164" s="47"/>
      <c r="PA164" s="47"/>
      <c r="PB164" s="47"/>
      <c r="PC164" s="47"/>
      <c r="PD164" s="47"/>
      <c r="PE164" s="47"/>
      <c r="PF164" s="47"/>
      <c r="PG164" s="47"/>
      <c r="PH164" s="47"/>
      <c r="PI164" s="47"/>
      <c r="PJ164" s="47"/>
      <c r="PK164" s="47"/>
      <c r="PL164" s="47"/>
      <c r="PM164" s="47"/>
      <c r="PN164" s="47"/>
      <c r="PO164" s="47"/>
      <c r="PP164" s="47"/>
      <c r="PQ164" s="47"/>
      <c r="PR164" s="47"/>
      <c r="PS164" s="47"/>
      <c r="PT164" s="47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</row>
    <row r="165" spans="1:504" s="33" customFormat="1" x14ac:dyDescent="0.25">
      <c r="A165" s="33" t="str">
        <f>'Liste élèves'!A165</f>
        <v/>
      </c>
      <c r="B165" s="33" t="str">
        <f>IF('Liste élèves'!B165="","",'Liste élèves'!B165)</f>
        <v/>
      </c>
      <c r="C165" s="33" t="str">
        <f>IF('Liste élèves'!C165="","",'Liste élèves'!C165)</f>
        <v/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  <c r="OB165" s="47"/>
      <c r="OC165" s="47"/>
      <c r="OD165" s="47"/>
      <c r="OE165" s="47"/>
      <c r="OF165" s="47"/>
      <c r="OG165" s="47"/>
      <c r="OH165" s="47"/>
      <c r="OI165" s="47"/>
      <c r="OJ165" s="47"/>
      <c r="OK165" s="47"/>
      <c r="OL165" s="47"/>
      <c r="OM165" s="47"/>
      <c r="ON165" s="47"/>
      <c r="OO165" s="47"/>
      <c r="OP165" s="47"/>
      <c r="OQ165" s="47"/>
      <c r="OR165" s="47"/>
      <c r="OS165" s="47"/>
      <c r="OT165" s="47"/>
      <c r="OU165" s="47"/>
      <c r="OV165" s="47"/>
      <c r="OW165" s="47"/>
      <c r="OX165" s="47"/>
      <c r="OY165" s="47"/>
      <c r="OZ165" s="47"/>
      <c r="PA165" s="47"/>
      <c r="PB165" s="47"/>
      <c r="PC165" s="47"/>
      <c r="PD165" s="47"/>
      <c r="PE165" s="47"/>
      <c r="PF165" s="47"/>
      <c r="PG165" s="47"/>
      <c r="PH165" s="47"/>
      <c r="PI165" s="47"/>
      <c r="PJ165" s="47"/>
      <c r="PK165" s="47"/>
      <c r="PL165" s="47"/>
      <c r="PM165" s="47"/>
      <c r="PN165" s="47"/>
      <c r="PO165" s="47"/>
      <c r="PP165" s="47"/>
      <c r="PQ165" s="47"/>
      <c r="PR165" s="47"/>
      <c r="PS165" s="47"/>
      <c r="PT165" s="47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</row>
    <row r="166" spans="1:504" s="33" customFormat="1" x14ac:dyDescent="0.25">
      <c r="A166" s="33" t="str">
        <f>'Liste élèves'!A166</f>
        <v/>
      </c>
      <c r="B166" s="33" t="str">
        <f>IF('Liste élèves'!B166="","",'Liste élèves'!B166)</f>
        <v/>
      </c>
      <c r="C166" s="33" t="str">
        <f>IF('Liste élèves'!C166="","",'Liste élèves'!C166)</f>
        <v/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  <c r="OB166" s="47"/>
      <c r="OC166" s="47"/>
      <c r="OD166" s="47"/>
      <c r="OE166" s="47"/>
      <c r="OF166" s="47"/>
      <c r="OG166" s="47"/>
      <c r="OH166" s="47"/>
      <c r="OI166" s="47"/>
      <c r="OJ166" s="47"/>
      <c r="OK166" s="47"/>
      <c r="OL166" s="47"/>
      <c r="OM166" s="47"/>
      <c r="ON166" s="47"/>
      <c r="OO166" s="47"/>
      <c r="OP166" s="47"/>
      <c r="OQ166" s="47"/>
      <c r="OR166" s="47"/>
      <c r="OS166" s="47"/>
      <c r="OT166" s="47"/>
      <c r="OU166" s="47"/>
      <c r="OV166" s="47"/>
      <c r="OW166" s="47"/>
      <c r="OX166" s="47"/>
      <c r="OY166" s="47"/>
      <c r="OZ166" s="47"/>
      <c r="PA166" s="47"/>
      <c r="PB166" s="47"/>
      <c r="PC166" s="47"/>
      <c r="PD166" s="47"/>
      <c r="PE166" s="47"/>
      <c r="PF166" s="47"/>
      <c r="PG166" s="47"/>
      <c r="PH166" s="47"/>
      <c r="PI166" s="47"/>
      <c r="PJ166" s="47"/>
      <c r="PK166" s="47"/>
      <c r="PL166" s="47"/>
      <c r="PM166" s="47"/>
      <c r="PN166" s="47"/>
      <c r="PO166" s="47"/>
      <c r="PP166" s="47"/>
      <c r="PQ166" s="47"/>
      <c r="PR166" s="47"/>
      <c r="PS166" s="47"/>
      <c r="PT166" s="47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</row>
    <row r="167" spans="1:504" s="33" customFormat="1" x14ac:dyDescent="0.25">
      <c r="A167" s="33" t="str">
        <f>'Liste élèves'!A167</f>
        <v/>
      </c>
      <c r="B167" s="33" t="str">
        <f>IF('Liste élèves'!B167="","",'Liste élèves'!B167)</f>
        <v/>
      </c>
      <c r="C167" s="33" t="str">
        <f>IF('Liste élèves'!C167="","",'Liste élèves'!C167)</f>
        <v/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  <c r="OB167" s="47"/>
      <c r="OC167" s="47"/>
      <c r="OD167" s="47"/>
      <c r="OE167" s="47"/>
      <c r="OF167" s="47"/>
      <c r="OG167" s="47"/>
      <c r="OH167" s="47"/>
      <c r="OI167" s="47"/>
      <c r="OJ167" s="47"/>
      <c r="OK167" s="47"/>
      <c r="OL167" s="47"/>
      <c r="OM167" s="47"/>
      <c r="ON167" s="47"/>
      <c r="OO167" s="47"/>
      <c r="OP167" s="47"/>
      <c r="OQ167" s="47"/>
      <c r="OR167" s="47"/>
      <c r="OS167" s="47"/>
      <c r="OT167" s="47"/>
      <c r="OU167" s="47"/>
      <c r="OV167" s="47"/>
      <c r="OW167" s="47"/>
      <c r="OX167" s="47"/>
      <c r="OY167" s="47"/>
      <c r="OZ167" s="47"/>
      <c r="PA167" s="47"/>
      <c r="PB167" s="47"/>
      <c r="PC167" s="47"/>
      <c r="PD167" s="47"/>
      <c r="PE167" s="47"/>
      <c r="PF167" s="47"/>
      <c r="PG167" s="47"/>
      <c r="PH167" s="47"/>
      <c r="PI167" s="47"/>
      <c r="PJ167" s="47"/>
      <c r="PK167" s="47"/>
      <c r="PL167" s="47"/>
      <c r="PM167" s="47"/>
      <c r="PN167" s="47"/>
      <c r="PO167" s="47"/>
      <c r="PP167" s="47"/>
      <c r="PQ167" s="47"/>
      <c r="PR167" s="47"/>
      <c r="PS167" s="47"/>
      <c r="PT167" s="47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</row>
    <row r="168" spans="1:504" s="33" customFormat="1" x14ac:dyDescent="0.25">
      <c r="A168" s="33" t="str">
        <f>'Liste élèves'!A168</f>
        <v/>
      </c>
      <c r="B168" s="33" t="str">
        <f>IF('Liste élèves'!B168="","",'Liste élèves'!B168)</f>
        <v/>
      </c>
      <c r="C168" s="33" t="str">
        <f>IF('Liste élèves'!C168="","",'Liste élèves'!C168)</f>
        <v/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  <c r="OB168" s="47"/>
      <c r="OC168" s="47"/>
      <c r="OD168" s="47"/>
      <c r="OE168" s="47"/>
      <c r="OF168" s="47"/>
      <c r="OG168" s="47"/>
      <c r="OH168" s="47"/>
      <c r="OI168" s="47"/>
      <c r="OJ168" s="47"/>
      <c r="OK168" s="47"/>
      <c r="OL168" s="47"/>
      <c r="OM168" s="47"/>
      <c r="ON168" s="47"/>
      <c r="OO168" s="47"/>
      <c r="OP168" s="47"/>
      <c r="OQ168" s="47"/>
      <c r="OR168" s="47"/>
      <c r="OS168" s="47"/>
      <c r="OT168" s="47"/>
      <c r="OU168" s="47"/>
      <c r="OV168" s="47"/>
      <c r="OW168" s="47"/>
      <c r="OX168" s="47"/>
      <c r="OY168" s="47"/>
      <c r="OZ168" s="47"/>
      <c r="PA168" s="47"/>
      <c r="PB168" s="47"/>
      <c r="PC168" s="47"/>
      <c r="PD168" s="47"/>
      <c r="PE168" s="47"/>
      <c r="PF168" s="47"/>
      <c r="PG168" s="47"/>
      <c r="PH168" s="47"/>
      <c r="PI168" s="47"/>
      <c r="PJ168" s="47"/>
      <c r="PK168" s="47"/>
      <c r="PL168" s="47"/>
      <c r="PM168" s="47"/>
      <c r="PN168" s="47"/>
      <c r="PO168" s="47"/>
      <c r="PP168" s="47"/>
      <c r="PQ168" s="47"/>
      <c r="PR168" s="47"/>
      <c r="PS168" s="47"/>
      <c r="PT168" s="47"/>
      <c r="PU168" s="47"/>
      <c r="PV168" s="47"/>
      <c r="PW168" s="47"/>
      <c r="PX168" s="47"/>
      <c r="PY168" s="47"/>
      <c r="PZ168" s="47"/>
      <c r="QA168" s="47"/>
      <c r="QB168" s="47"/>
      <c r="QC168" s="47"/>
      <c r="QD168" s="47"/>
      <c r="QE168" s="47"/>
      <c r="QF168" s="47"/>
      <c r="QG168" s="47"/>
      <c r="QH168" s="47"/>
      <c r="QI168" s="47"/>
      <c r="QJ168" s="47"/>
      <c r="QK168" s="47"/>
      <c r="QL168" s="47"/>
      <c r="QM168" s="47"/>
      <c r="QN168" s="47"/>
      <c r="QO168" s="47"/>
      <c r="QP168" s="47"/>
      <c r="QQ168" s="47"/>
      <c r="QR168" s="47"/>
      <c r="QS168" s="47"/>
      <c r="QT168" s="47"/>
      <c r="QU168" s="47"/>
      <c r="QV168" s="47"/>
      <c r="QW168" s="47"/>
      <c r="QX168" s="47"/>
      <c r="QY168" s="47"/>
      <c r="QZ168" s="47"/>
      <c r="RA168" s="47"/>
      <c r="RB168" s="47"/>
      <c r="RC168" s="47"/>
      <c r="RD168" s="47"/>
      <c r="RE168" s="47"/>
      <c r="RF168" s="47"/>
      <c r="RG168" s="47"/>
      <c r="RH168" s="47"/>
      <c r="RI168" s="47"/>
      <c r="RJ168" s="47"/>
      <c r="RK168" s="47"/>
      <c r="RL168" s="47"/>
      <c r="RM168" s="47"/>
      <c r="RN168" s="47"/>
      <c r="RO168" s="47"/>
      <c r="RP168" s="47"/>
      <c r="RQ168" s="47"/>
      <c r="RR168" s="47"/>
      <c r="RS168" s="47"/>
      <c r="RT168" s="47"/>
      <c r="RU168" s="47"/>
      <c r="RV168" s="47"/>
      <c r="RW168" s="47"/>
      <c r="RX168" s="47"/>
      <c r="RY168" s="47"/>
      <c r="RZ168" s="47"/>
      <c r="SA168" s="47"/>
      <c r="SB168" s="47"/>
      <c r="SC168" s="47"/>
      <c r="SD168" s="47"/>
      <c r="SE168" s="47"/>
      <c r="SF168" s="47"/>
      <c r="SG168" s="47"/>
      <c r="SH168" s="47"/>
      <c r="SI168" s="47"/>
      <c r="SJ168" s="47"/>
    </row>
    <row r="169" spans="1:504" s="33" customFormat="1" x14ac:dyDescent="0.25">
      <c r="A169" s="33" t="str">
        <f>'Liste élèves'!A169</f>
        <v/>
      </c>
      <c r="B169" s="33" t="str">
        <f>IF('Liste élèves'!B169="","",'Liste élèves'!B169)</f>
        <v/>
      </c>
      <c r="C169" s="33" t="str">
        <f>IF('Liste élèves'!C169="","",'Liste élèves'!C169)</f>
        <v/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  <c r="OB169" s="47"/>
      <c r="OC169" s="47"/>
      <c r="OD169" s="47"/>
      <c r="OE169" s="47"/>
      <c r="OF169" s="47"/>
      <c r="OG169" s="47"/>
      <c r="OH169" s="47"/>
      <c r="OI169" s="47"/>
      <c r="OJ169" s="47"/>
      <c r="OK169" s="47"/>
      <c r="OL169" s="47"/>
      <c r="OM169" s="47"/>
      <c r="ON169" s="47"/>
      <c r="OO169" s="47"/>
      <c r="OP169" s="47"/>
      <c r="OQ169" s="47"/>
      <c r="OR169" s="47"/>
      <c r="OS169" s="47"/>
      <c r="OT169" s="47"/>
      <c r="OU169" s="47"/>
      <c r="OV169" s="47"/>
      <c r="OW169" s="47"/>
      <c r="OX169" s="47"/>
      <c r="OY169" s="47"/>
      <c r="OZ169" s="47"/>
      <c r="PA169" s="47"/>
      <c r="PB169" s="47"/>
      <c r="PC169" s="47"/>
      <c r="PD169" s="47"/>
      <c r="PE169" s="47"/>
      <c r="PF169" s="47"/>
      <c r="PG169" s="47"/>
      <c r="PH169" s="47"/>
      <c r="PI169" s="47"/>
      <c r="PJ169" s="47"/>
      <c r="PK169" s="47"/>
      <c r="PL169" s="47"/>
      <c r="PM169" s="47"/>
      <c r="PN169" s="47"/>
      <c r="PO169" s="47"/>
      <c r="PP169" s="47"/>
      <c r="PQ169" s="47"/>
      <c r="PR169" s="47"/>
      <c r="PS169" s="47"/>
      <c r="PT169" s="47"/>
      <c r="PU169" s="47"/>
      <c r="PV169" s="47"/>
      <c r="PW169" s="47"/>
      <c r="PX169" s="47"/>
      <c r="PY169" s="47"/>
      <c r="PZ169" s="47"/>
      <c r="QA169" s="47"/>
      <c r="QB169" s="47"/>
      <c r="QC169" s="47"/>
      <c r="QD169" s="47"/>
      <c r="QE169" s="47"/>
      <c r="QF169" s="47"/>
      <c r="QG169" s="47"/>
      <c r="QH169" s="47"/>
      <c r="QI169" s="47"/>
      <c r="QJ169" s="47"/>
      <c r="QK169" s="47"/>
      <c r="QL169" s="47"/>
      <c r="QM169" s="47"/>
      <c r="QN169" s="47"/>
      <c r="QO169" s="47"/>
      <c r="QP169" s="47"/>
      <c r="QQ169" s="47"/>
      <c r="QR169" s="47"/>
      <c r="QS169" s="47"/>
      <c r="QT169" s="47"/>
      <c r="QU169" s="47"/>
      <c r="QV169" s="47"/>
      <c r="QW169" s="47"/>
      <c r="QX169" s="47"/>
      <c r="QY169" s="47"/>
      <c r="QZ169" s="47"/>
      <c r="RA169" s="47"/>
      <c r="RB169" s="47"/>
      <c r="RC169" s="47"/>
      <c r="RD169" s="47"/>
      <c r="RE169" s="47"/>
      <c r="RF169" s="47"/>
      <c r="RG169" s="47"/>
      <c r="RH169" s="47"/>
      <c r="RI169" s="47"/>
      <c r="RJ169" s="47"/>
      <c r="RK169" s="47"/>
      <c r="RL169" s="47"/>
      <c r="RM169" s="47"/>
      <c r="RN169" s="47"/>
      <c r="RO169" s="47"/>
      <c r="RP169" s="47"/>
      <c r="RQ169" s="47"/>
      <c r="RR169" s="47"/>
      <c r="RS169" s="47"/>
      <c r="RT169" s="47"/>
      <c r="RU169" s="47"/>
      <c r="RV169" s="47"/>
      <c r="RW169" s="47"/>
      <c r="RX169" s="47"/>
      <c r="RY169" s="47"/>
      <c r="RZ169" s="47"/>
      <c r="SA169" s="47"/>
      <c r="SB169" s="47"/>
      <c r="SC169" s="47"/>
      <c r="SD169" s="47"/>
      <c r="SE169" s="47"/>
      <c r="SF169" s="47"/>
      <c r="SG169" s="47"/>
      <c r="SH169" s="47"/>
      <c r="SI169" s="47"/>
      <c r="SJ169" s="47"/>
    </row>
    <row r="170" spans="1:504" s="33" customFormat="1" x14ac:dyDescent="0.25">
      <c r="A170" s="33" t="str">
        <f>'Liste élèves'!A170</f>
        <v/>
      </c>
      <c r="B170" s="33" t="str">
        <f>IF('Liste élèves'!B170="","",'Liste élèves'!B170)</f>
        <v/>
      </c>
      <c r="C170" s="33" t="str">
        <f>IF('Liste élèves'!C170="","",'Liste élèves'!C170)</f>
        <v/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  <c r="OB170" s="47"/>
      <c r="OC170" s="47"/>
      <c r="OD170" s="47"/>
      <c r="OE170" s="47"/>
      <c r="OF170" s="47"/>
      <c r="OG170" s="47"/>
      <c r="OH170" s="47"/>
      <c r="OI170" s="47"/>
      <c r="OJ170" s="47"/>
      <c r="OK170" s="47"/>
      <c r="OL170" s="47"/>
      <c r="OM170" s="47"/>
      <c r="ON170" s="47"/>
      <c r="OO170" s="47"/>
      <c r="OP170" s="47"/>
      <c r="OQ170" s="47"/>
      <c r="OR170" s="47"/>
      <c r="OS170" s="47"/>
      <c r="OT170" s="47"/>
      <c r="OU170" s="47"/>
      <c r="OV170" s="47"/>
      <c r="OW170" s="47"/>
      <c r="OX170" s="47"/>
      <c r="OY170" s="47"/>
      <c r="OZ170" s="47"/>
      <c r="PA170" s="47"/>
      <c r="PB170" s="47"/>
      <c r="PC170" s="47"/>
      <c r="PD170" s="47"/>
      <c r="PE170" s="47"/>
      <c r="PF170" s="47"/>
      <c r="PG170" s="47"/>
      <c r="PH170" s="47"/>
      <c r="PI170" s="47"/>
      <c r="PJ170" s="47"/>
      <c r="PK170" s="47"/>
      <c r="PL170" s="47"/>
      <c r="PM170" s="47"/>
      <c r="PN170" s="47"/>
      <c r="PO170" s="47"/>
      <c r="PP170" s="47"/>
      <c r="PQ170" s="47"/>
      <c r="PR170" s="47"/>
      <c r="PS170" s="47"/>
      <c r="PT170" s="47"/>
      <c r="PU170" s="47"/>
      <c r="PV170" s="47"/>
      <c r="PW170" s="47"/>
      <c r="PX170" s="47"/>
      <c r="PY170" s="47"/>
      <c r="PZ170" s="47"/>
      <c r="QA170" s="47"/>
      <c r="QB170" s="47"/>
      <c r="QC170" s="47"/>
      <c r="QD170" s="47"/>
      <c r="QE170" s="47"/>
      <c r="QF170" s="47"/>
      <c r="QG170" s="47"/>
      <c r="QH170" s="47"/>
      <c r="QI170" s="47"/>
      <c r="QJ170" s="47"/>
      <c r="QK170" s="47"/>
      <c r="QL170" s="47"/>
      <c r="QM170" s="47"/>
      <c r="QN170" s="47"/>
      <c r="QO170" s="47"/>
      <c r="QP170" s="47"/>
      <c r="QQ170" s="47"/>
      <c r="QR170" s="47"/>
      <c r="QS170" s="47"/>
      <c r="QT170" s="47"/>
      <c r="QU170" s="47"/>
      <c r="QV170" s="47"/>
      <c r="QW170" s="47"/>
      <c r="QX170" s="47"/>
      <c r="QY170" s="47"/>
      <c r="QZ170" s="47"/>
      <c r="RA170" s="47"/>
      <c r="RB170" s="47"/>
      <c r="RC170" s="47"/>
      <c r="RD170" s="47"/>
      <c r="RE170" s="47"/>
      <c r="RF170" s="47"/>
      <c r="RG170" s="47"/>
      <c r="RH170" s="47"/>
      <c r="RI170" s="47"/>
      <c r="RJ170" s="47"/>
      <c r="RK170" s="47"/>
      <c r="RL170" s="47"/>
      <c r="RM170" s="47"/>
      <c r="RN170" s="47"/>
      <c r="RO170" s="47"/>
      <c r="RP170" s="47"/>
      <c r="RQ170" s="47"/>
      <c r="RR170" s="47"/>
      <c r="RS170" s="47"/>
      <c r="RT170" s="47"/>
      <c r="RU170" s="47"/>
      <c r="RV170" s="47"/>
      <c r="RW170" s="47"/>
      <c r="RX170" s="47"/>
      <c r="RY170" s="47"/>
      <c r="RZ170" s="47"/>
      <c r="SA170" s="47"/>
      <c r="SB170" s="47"/>
      <c r="SC170" s="47"/>
      <c r="SD170" s="47"/>
      <c r="SE170" s="47"/>
      <c r="SF170" s="47"/>
      <c r="SG170" s="47"/>
      <c r="SH170" s="47"/>
      <c r="SI170" s="47"/>
      <c r="SJ170" s="47"/>
    </row>
    <row r="171" spans="1:504" s="33" customFormat="1" x14ac:dyDescent="0.25">
      <c r="A171" s="33" t="str">
        <f>'Liste élèves'!A171</f>
        <v/>
      </c>
      <c r="B171" s="33" t="str">
        <f>IF('Liste élèves'!B171="","",'Liste élèves'!B171)</f>
        <v/>
      </c>
      <c r="C171" s="33" t="str">
        <f>IF('Liste élèves'!C171="","",'Liste élèves'!C171)</f>
        <v/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  <c r="OB171" s="47"/>
      <c r="OC171" s="47"/>
      <c r="OD171" s="47"/>
      <c r="OE171" s="47"/>
      <c r="OF171" s="47"/>
      <c r="OG171" s="47"/>
      <c r="OH171" s="47"/>
      <c r="OI171" s="47"/>
      <c r="OJ171" s="47"/>
      <c r="OK171" s="47"/>
      <c r="OL171" s="47"/>
      <c r="OM171" s="47"/>
      <c r="ON171" s="47"/>
      <c r="OO171" s="47"/>
      <c r="OP171" s="47"/>
      <c r="OQ171" s="47"/>
      <c r="OR171" s="47"/>
      <c r="OS171" s="47"/>
      <c r="OT171" s="47"/>
      <c r="OU171" s="47"/>
      <c r="OV171" s="47"/>
      <c r="OW171" s="47"/>
      <c r="OX171" s="47"/>
      <c r="OY171" s="47"/>
      <c r="OZ171" s="47"/>
      <c r="PA171" s="47"/>
      <c r="PB171" s="47"/>
      <c r="PC171" s="47"/>
      <c r="PD171" s="47"/>
      <c r="PE171" s="47"/>
      <c r="PF171" s="47"/>
      <c r="PG171" s="47"/>
      <c r="PH171" s="47"/>
      <c r="PI171" s="47"/>
      <c r="PJ171" s="47"/>
      <c r="PK171" s="47"/>
      <c r="PL171" s="47"/>
      <c r="PM171" s="47"/>
      <c r="PN171" s="47"/>
      <c r="PO171" s="47"/>
      <c r="PP171" s="47"/>
      <c r="PQ171" s="47"/>
      <c r="PR171" s="47"/>
      <c r="PS171" s="47"/>
      <c r="PT171" s="47"/>
      <c r="PU171" s="47"/>
      <c r="PV171" s="47"/>
      <c r="PW171" s="47"/>
      <c r="PX171" s="47"/>
      <c r="PY171" s="47"/>
      <c r="PZ171" s="47"/>
      <c r="QA171" s="47"/>
      <c r="QB171" s="47"/>
      <c r="QC171" s="47"/>
      <c r="QD171" s="47"/>
      <c r="QE171" s="47"/>
      <c r="QF171" s="47"/>
      <c r="QG171" s="47"/>
      <c r="QH171" s="47"/>
      <c r="QI171" s="47"/>
      <c r="QJ171" s="47"/>
      <c r="QK171" s="47"/>
      <c r="QL171" s="47"/>
      <c r="QM171" s="47"/>
      <c r="QN171" s="47"/>
      <c r="QO171" s="47"/>
      <c r="QP171" s="47"/>
      <c r="QQ171" s="47"/>
      <c r="QR171" s="47"/>
      <c r="QS171" s="47"/>
      <c r="QT171" s="47"/>
      <c r="QU171" s="47"/>
      <c r="QV171" s="47"/>
      <c r="QW171" s="47"/>
      <c r="QX171" s="47"/>
      <c r="QY171" s="47"/>
      <c r="QZ171" s="47"/>
      <c r="RA171" s="47"/>
      <c r="RB171" s="47"/>
      <c r="RC171" s="47"/>
      <c r="RD171" s="47"/>
      <c r="RE171" s="47"/>
      <c r="RF171" s="47"/>
      <c r="RG171" s="47"/>
      <c r="RH171" s="47"/>
      <c r="RI171" s="47"/>
      <c r="RJ171" s="47"/>
      <c r="RK171" s="47"/>
      <c r="RL171" s="47"/>
      <c r="RM171" s="47"/>
      <c r="RN171" s="47"/>
      <c r="RO171" s="47"/>
      <c r="RP171" s="47"/>
      <c r="RQ171" s="47"/>
      <c r="RR171" s="47"/>
      <c r="RS171" s="47"/>
      <c r="RT171" s="47"/>
      <c r="RU171" s="47"/>
      <c r="RV171" s="47"/>
      <c r="RW171" s="47"/>
      <c r="RX171" s="47"/>
      <c r="RY171" s="47"/>
      <c r="RZ171" s="47"/>
      <c r="SA171" s="47"/>
      <c r="SB171" s="47"/>
      <c r="SC171" s="47"/>
      <c r="SD171" s="47"/>
      <c r="SE171" s="47"/>
      <c r="SF171" s="47"/>
      <c r="SG171" s="47"/>
      <c r="SH171" s="47"/>
      <c r="SI171" s="47"/>
      <c r="SJ171" s="47"/>
    </row>
    <row r="172" spans="1:504" s="33" customFormat="1" x14ac:dyDescent="0.25">
      <c r="A172" s="33" t="str">
        <f>'Liste élèves'!A172</f>
        <v/>
      </c>
      <c r="B172" s="33" t="str">
        <f>IF('Liste élèves'!B172="","",'Liste élèves'!B172)</f>
        <v/>
      </c>
      <c r="C172" s="33" t="str">
        <f>IF('Liste élèves'!C172="","",'Liste élèves'!C172)</f>
        <v/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  <c r="OB172" s="47"/>
      <c r="OC172" s="47"/>
      <c r="OD172" s="47"/>
      <c r="OE172" s="47"/>
      <c r="OF172" s="47"/>
      <c r="OG172" s="47"/>
      <c r="OH172" s="47"/>
      <c r="OI172" s="47"/>
      <c r="OJ172" s="47"/>
      <c r="OK172" s="47"/>
      <c r="OL172" s="47"/>
      <c r="OM172" s="47"/>
      <c r="ON172" s="47"/>
      <c r="OO172" s="47"/>
      <c r="OP172" s="47"/>
      <c r="OQ172" s="47"/>
      <c r="OR172" s="47"/>
      <c r="OS172" s="47"/>
      <c r="OT172" s="47"/>
      <c r="OU172" s="47"/>
      <c r="OV172" s="47"/>
      <c r="OW172" s="47"/>
      <c r="OX172" s="47"/>
      <c r="OY172" s="47"/>
      <c r="OZ172" s="47"/>
      <c r="PA172" s="47"/>
      <c r="PB172" s="47"/>
      <c r="PC172" s="47"/>
      <c r="PD172" s="47"/>
      <c r="PE172" s="47"/>
      <c r="PF172" s="47"/>
      <c r="PG172" s="47"/>
      <c r="PH172" s="47"/>
      <c r="PI172" s="47"/>
      <c r="PJ172" s="47"/>
      <c r="PK172" s="47"/>
      <c r="PL172" s="47"/>
      <c r="PM172" s="47"/>
      <c r="PN172" s="47"/>
      <c r="PO172" s="47"/>
      <c r="PP172" s="47"/>
      <c r="PQ172" s="47"/>
      <c r="PR172" s="47"/>
      <c r="PS172" s="47"/>
      <c r="PT172" s="47"/>
      <c r="PU172" s="47"/>
      <c r="PV172" s="47"/>
      <c r="PW172" s="47"/>
      <c r="PX172" s="47"/>
      <c r="PY172" s="47"/>
      <c r="PZ172" s="47"/>
      <c r="QA172" s="47"/>
      <c r="QB172" s="47"/>
      <c r="QC172" s="47"/>
      <c r="QD172" s="47"/>
      <c r="QE172" s="47"/>
      <c r="QF172" s="47"/>
      <c r="QG172" s="47"/>
      <c r="QH172" s="47"/>
      <c r="QI172" s="47"/>
      <c r="QJ172" s="47"/>
      <c r="QK172" s="47"/>
      <c r="QL172" s="47"/>
      <c r="QM172" s="47"/>
      <c r="QN172" s="47"/>
      <c r="QO172" s="47"/>
      <c r="QP172" s="47"/>
      <c r="QQ172" s="47"/>
      <c r="QR172" s="47"/>
      <c r="QS172" s="47"/>
      <c r="QT172" s="47"/>
      <c r="QU172" s="47"/>
      <c r="QV172" s="47"/>
      <c r="QW172" s="47"/>
      <c r="QX172" s="47"/>
      <c r="QY172" s="47"/>
      <c r="QZ172" s="47"/>
      <c r="RA172" s="47"/>
      <c r="RB172" s="47"/>
      <c r="RC172" s="47"/>
      <c r="RD172" s="47"/>
      <c r="RE172" s="47"/>
      <c r="RF172" s="47"/>
      <c r="RG172" s="47"/>
      <c r="RH172" s="47"/>
      <c r="RI172" s="47"/>
      <c r="RJ172" s="47"/>
      <c r="RK172" s="47"/>
      <c r="RL172" s="47"/>
      <c r="RM172" s="47"/>
      <c r="RN172" s="47"/>
      <c r="RO172" s="47"/>
      <c r="RP172" s="47"/>
      <c r="RQ172" s="47"/>
      <c r="RR172" s="47"/>
      <c r="RS172" s="47"/>
      <c r="RT172" s="47"/>
      <c r="RU172" s="47"/>
      <c r="RV172" s="47"/>
      <c r="RW172" s="47"/>
      <c r="RX172" s="47"/>
      <c r="RY172" s="47"/>
      <c r="RZ172" s="47"/>
      <c r="SA172" s="47"/>
      <c r="SB172" s="47"/>
      <c r="SC172" s="47"/>
      <c r="SD172" s="47"/>
      <c r="SE172" s="47"/>
      <c r="SF172" s="47"/>
      <c r="SG172" s="47"/>
      <c r="SH172" s="47"/>
      <c r="SI172" s="47"/>
      <c r="SJ172" s="47"/>
    </row>
    <row r="173" spans="1:504" s="33" customFormat="1" x14ac:dyDescent="0.25">
      <c r="A173" s="33" t="str">
        <f>'Liste élèves'!A173</f>
        <v/>
      </c>
      <c r="B173" s="33" t="str">
        <f>IF('Liste élèves'!B173="","",'Liste élèves'!B173)</f>
        <v/>
      </c>
      <c r="C173" s="33" t="str">
        <f>IF('Liste élèves'!C173="","",'Liste élèves'!C173)</f>
        <v/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  <c r="OB173" s="47"/>
      <c r="OC173" s="47"/>
      <c r="OD173" s="47"/>
      <c r="OE173" s="47"/>
      <c r="OF173" s="47"/>
      <c r="OG173" s="47"/>
      <c r="OH173" s="47"/>
      <c r="OI173" s="47"/>
      <c r="OJ173" s="47"/>
      <c r="OK173" s="47"/>
      <c r="OL173" s="47"/>
      <c r="OM173" s="47"/>
      <c r="ON173" s="47"/>
      <c r="OO173" s="47"/>
      <c r="OP173" s="47"/>
      <c r="OQ173" s="47"/>
      <c r="OR173" s="47"/>
      <c r="OS173" s="47"/>
      <c r="OT173" s="47"/>
      <c r="OU173" s="47"/>
      <c r="OV173" s="47"/>
      <c r="OW173" s="47"/>
      <c r="OX173" s="47"/>
      <c r="OY173" s="47"/>
      <c r="OZ173" s="47"/>
      <c r="PA173" s="47"/>
      <c r="PB173" s="47"/>
      <c r="PC173" s="47"/>
      <c r="PD173" s="47"/>
      <c r="PE173" s="47"/>
      <c r="PF173" s="47"/>
      <c r="PG173" s="47"/>
      <c r="PH173" s="47"/>
      <c r="PI173" s="47"/>
      <c r="PJ173" s="47"/>
      <c r="PK173" s="47"/>
      <c r="PL173" s="47"/>
      <c r="PM173" s="47"/>
      <c r="PN173" s="47"/>
      <c r="PO173" s="47"/>
      <c r="PP173" s="47"/>
      <c r="PQ173" s="47"/>
      <c r="PR173" s="47"/>
      <c r="PS173" s="47"/>
      <c r="PT173" s="47"/>
      <c r="PU173" s="47"/>
      <c r="PV173" s="47"/>
      <c r="PW173" s="47"/>
      <c r="PX173" s="47"/>
      <c r="PY173" s="47"/>
      <c r="PZ173" s="47"/>
      <c r="QA173" s="47"/>
      <c r="QB173" s="47"/>
      <c r="QC173" s="47"/>
      <c r="QD173" s="47"/>
      <c r="QE173" s="47"/>
      <c r="QF173" s="47"/>
      <c r="QG173" s="47"/>
      <c r="QH173" s="47"/>
      <c r="QI173" s="47"/>
      <c r="QJ173" s="47"/>
      <c r="QK173" s="47"/>
      <c r="QL173" s="47"/>
      <c r="QM173" s="47"/>
      <c r="QN173" s="47"/>
      <c r="QO173" s="47"/>
      <c r="QP173" s="47"/>
      <c r="QQ173" s="47"/>
      <c r="QR173" s="47"/>
      <c r="QS173" s="47"/>
      <c r="QT173" s="47"/>
      <c r="QU173" s="47"/>
      <c r="QV173" s="47"/>
      <c r="QW173" s="47"/>
      <c r="QX173" s="47"/>
      <c r="QY173" s="47"/>
      <c r="QZ173" s="47"/>
      <c r="RA173" s="47"/>
      <c r="RB173" s="47"/>
      <c r="RC173" s="47"/>
      <c r="RD173" s="47"/>
      <c r="RE173" s="47"/>
      <c r="RF173" s="47"/>
      <c r="RG173" s="47"/>
      <c r="RH173" s="47"/>
      <c r="RI173" s="47"/>
      <c r="RJ173" s="47"/>
      <c r="RK173" s="47"/>
      <c r="RL173" s="47"/>
      <c r="RM173" s="47"/>
      <c r="RN173" s="47"/>
      <c r="RO173" s="47"/>
      <c r="RP173" s="47"/>
      <c r="RQ173" s="47"/>
      <c r="RR173" s="47"/>
      <c r="RS173" s="47"/>
      <c r="RT173" s="47"/>
      <c r="RU173" s="47"/>
      <c r="RV173" s="47"/>
      <c r="RW173" s="47"/>
      <c r="RX173" s="47"/>
      <c r="RY173" s="47"/>
      <c r="RZ173" s="47"/>
      <c r="SA173" s="47"/>
      <c r="SB173" s="47"/>
      <c r="SC173" s="47"/>
      <c r="SD173" s="47"/>
      <c r="SE173" s="47"/>
      <c r="SF173" s="47"/>
      <c r="SG173" s="47"/>
      <c r="SH173" s="47"/>
      <c r="SI173" s="47"/>
      <c r="SJ173" s="47"/>
    </row>
    <row r="174" spans="1:504" s="33" customFormat="1" x14ac:dyDescent="0.25">
      <c r="A174" s="33" t="str">
        <f>'Liste élèves'!A174</f>
        <v/>
      </c>
      <c r="B174" s="33" t="str">
        <f>IF('Liste élèves'!B174="","",'Liste élèves'!B174)</f>
        <v/>
      </c>
      <c r="C174" s="33" t="str">
        <f>IF('Liste élèves'!C174="","",'Liste élèves'!C174)</f>
        <v/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  <c r="OB174" s="47"/>
      <c r="OC174" s="47"/>
      <c r="OD174" s="47"/>
      <c r="OE174" s="47"/>
      <c r="OF174" s="47"/>
      <c r="OG174" s="47"/>
      <c r="OH174" s="47"/>
      <c r="OI174" s="47"/>
      <c r="OJ174" s="47"/>
      <c r="OK174" s="47"/>
      <c r="OL174" s="47"/>
      <c r="OM174" s="47"/>
      <c r="ON174" s="47"/>
      <c r="OO174" s="47"/>
      <c r="OP174" s="47"/>
      <c r="OQ174" s="47"/>
      <c r="OR174" s="47"/>
      <c r="OS174" s="47"/>
      <c r="OT174" s="47"/>
      <c r="OU174" s="47"/>
      <c r="OV174" s="47"/>
      <c r="OW174" s="47"/>
      <c r="OX174" s="47"/>
      <c r="OY174" s="47"/>
      <c r="OZ174" s="47"/>
      <c r="PA174" s="47"/>
      <c r="PB174" s="47"/>
      <c r="PC174" s="47"/>
      <c r="PD174" s="47"/>
      <c r="PE174" s="47"/>
      <c r="PF174" s="47"/>
      <c r="PG174" s="47"/>
      <c r="PH174" s="47"/>
      <c r="PI174" s="47"/>
      <c r="PJ174" s="47"/>
      <c r="PK174" s="47"/>
      <c r="PL174" s="47"/>
      <c r="PM174" s="47"/>
      <c r="PN174" s="47"/>
      <c r="PO174" s="47"/>
      <c r="PP174" s="47"/>
      <c r="PQ174" s="47"/>
      <c r="PR174" s="47"/>
      <c r="PS174" s="47"/>
      <c r="PT174" s="47"/>
      <c r="PU174" s="47"/>
      <c r="PV174" s="47"/>
      <c r="PW174" s="47"/>
      <c r="PX174" s="47"/>
      <c r="PY174" s="47"/>
      <c r="PZ174" s="47"/>
      <c r="QA174" s="47"/>
      <c r="QB174" s="47"/>
      <c r="QC174" s="47"/>
      <c r="QD174" s="47"/>
      <c r="QE174" s="47"/>
      <c r="QF174" s="47"/>
      <c r="QG174" s="47"/>
      <c r="QH174" s="47"/>
      <c r="QI174" s="47"/>
      <c r="QJ174" s="47"/>
      <c r="QK174" s="47"/>
      <c r="QL174" s="47"/>
      <c r="QM174" s="47"/>
      <c r="QN174" s="47"/>
      <c r="QO174" s="47"/>
      <c r="QP174" s="47"/>
      <c r="QQ174" s="47"/>
      <c r="QR174" s="47"/>
      <c r="QS174" s="47"/>
      <c r="QT174" s="47"/>
      <c r="QU174" s="47"/>
      <c r="QV174" s="47"/>
      <c r="QW174" s="47"/>
      <c r="QX174" s="47"/>
      <c r="QY174" s="47"/>
      <c r="QZ174" s="47"/>
      <c r="RA174" s="47"/>
      <c r="RB174" s="47"/>
      <c r="RC174" s="47"/>
      <c r="RD174" s="47"/>
      <c r="RE174" s="47"/>
      <c r="RF174" s="47"/>
      <c r="RG174" s="47"/>
      <c r="RH174" s="47"/>
      <c r="RI174" s="47"/>
      <c r="RJ174" s="47"/>
      <c r="RK174" s="47"/>
      <c r="RL174" s="47"/>
      <c r="RM174" s="47"/>
      <c r="RN174" s="47"/>
      <c r="RO174" s="47"/>
      <c r="RP174" s="47"/>
      <c r="RQ174" s="47"/>
      <c r="RR174" s="47"/>
      <c r="RS174" s="47"/>
      <c r="RT174" s="47"/>
      <c r="RU174" s="47"/>
      <c r="RV174" s="47"/>
      <c r="RW174" s="47"/>
      <c r="RX174" s="47"/>
      <c r="RY174" s="47"/>
      <c r="RZ174" s="47"/>
      <c r="SA174" s="47"/>
      <c r="SB174" s="47"/>
      <c r="SC174" s="47"/>
      <c r="SD174" s="47"/>
      <c r="SE174" s="47"/>
      <c r="SF174" s="47"/>
      <c r="SG174" s="47"/>
      <c r="SH174" s="47"/>
      <c r="SI174" s="47"/>
      <c r="SJ174" s="47"/>
    </row>
    <row r="175" spans="1:504" s="33" customFormat="1" x14ac:dyDescent="0.25">
      <c r="A175" s="33" t="str">
        <f>'Liste élèves'!A175</f>
        <v/>
      </c>
      <c r="B175" s="33" t="str">
        <f>IF('Liste élèves'!B175="","",'Liste élèves'!B175)</f>
        <v/>
      </c>
      <c r="C175" s="33" t="str">
        <f>IF('Liste élèves'!C175="","",'Liste élèves'!C175)</f>
        <v/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  <c r="OB175" s="47"/>
      <c r="OC175" s="47"/>
      <c r="OD175" s="47"/>
      <c r="OE175" s="47"/>
      <c r="OF175" s="47"/>
      <c r="OG175" s="47"/>
      <c r="OH175" s="47"/>
      <c r="OI175" s="47"/>
      <c r="OJ175" s="47"/>
      <c r="OK175" s="47"/>
      <c r="OL175" s="47"/>
      <c r="OM175" s="47"/>
      <c r="ON175" s="47"/>
      <c r="OO175" s="47"/>
      <c r="OP175" s="47"/>
      <c r="OQ175" s="47"/>
      <c r="OR175" s="47"/>
      <c r="OS175" s="47"/>
      <c r="OT175" s="47"/>
      <c r="OU175" s="47"/>
      <c r="OV175" s="47"/>
      <c r="OW175" s="47"/>
      <c r="OX175" s="47"/>
      <c r="OY175" s="47"/>
      <c r="OZ175" s="47"/>
      <c r="PA175" s="47"/>
      <c r="PB175" s="47"/>
      <c r="PC175" s="47"/>
      <c r="PD175" s="47"/>
      <c r="PE175" s="47"/>
      <c r="PF175" s="47"/>
      <c r="PG175" s="47"/>
      <c r="PH175" s="47"/>
      <c r="PI175" s="47"/>
      <c r="PJ175" s="47"/>
      <c r="PK175" s="47"/>
      <c r="PL175" s="47"/>
      <c r="PM175" s="47"/>
      <c r="PN175" s="47"/>
      <c r="PO175" s="47"/>
      <c r="PP175" s="47"/>
      <c r="PQ175" s="47"/>
      <c r="PR175" s="47"/>
      <c r="PS175" s="47"/>
      <c r="PT175" s="47"/>
      <c r="PU175" s="47"/>
      <c r="PV175" s="47"/>
      <c r="PW175" s="47"/>
      <c r="PX175" s="47"/>
      <c r="PY175" s="47"/>
      <c r="PZ175" s="47"/>
      <c r="QA175" s="47"/>
      <c r="QB175" s="47"/>
      <c r="QC175" s="47"/>
      <c r="QD175" s="47"/>
      <c r="QE175" s="47"/>
      <c r="QF175" s="47"/>
      <c r="QG175" s="47"/>
      <c r="QH175" s="47"/>
      <c r="QI175" s="47"/>
      <c r="QJ175" s="47"/>
      <c r="QK175" s="47"/>
      <c r="QL175" s="47"/>
      <c r="QM175" s="47"/>
      <c r="QN175" s="47"/>
      <c r="QO175" s="47"/>
      <c r="QP175" s="47"/>
      <c r="QQ175" s="47"/>
      <c r="QR175" s="47"/>
      <c r="QS175" s="47"/>
      <c r="QT175" s="47"/>
      <c r="QU175" s="47"/>
      <c r="QV175" s="47"/>
      <c r="QW175" s="47"/>
      <c r="QX175" s="47"/>
      <c r="QY175" s="47"/>
      <c r="QZ175" s="47"/>
      <c r="RA175" s="47"/>
      <c r="RB175" s="47"/>
      <c r="RC175" s="47"/>
      <c r="RD175" s="47"/>
      <c r="RE175" s="47"/>
      <c r="RF175" s="47"/>
      <c r="RG175" s="47"/>
      <c r="RH175" s="47"/>
      <c r="RI175" s="47"/>
      <c r="RJ175" s="47"/>
      <c r="RK175" s="47"/>
      <c r="RL175" s="47"/>
      <c r="RM175" s="47"/>
      <c r="RN175" s="47"/>
      <c r="RO175" s="47"/>
      <c r="RP175" s="47"/>
      <c r="RQ175" s="47"/>
      <c r="RR175" s="47"/>
      <c r="RS175" s="47"/>
      <c r="RT175" s="47"/>
      <c r="RU175" s="47"/>
      <c r="RV175" s="47"/>
      <c r="RW175" s="47"/>
      <c r="RX175" s="47"/>
      <c r="RY175" s="47"/>
      <c r="RZ175" s="47"/>
      <c r="SA175" s="47"/>
      <c r="SB175" s="47"/>
      <c r="SC175" s="47"/>
      <c r="SD175" s="47"/>
      <c r="SE175" s="47"/>
      <c r="SF175" s="47"/>
      <c r="SG175" s="47"/>
      <c r="SH175" s="47"/>
      <c r="SI175" s="47"/>
      <c r="SJ175" s="47"/>
    </row>
    <row r="176" spans="1:504" s="33" customFormat="1" x14ac:dyDescent="0.25">
      <c r="A176" s="33" t="str">
        <f>'Liste élèves'!A176</f>
        <v/>
      </c>
      <c r="B176" s="33" t="str">
        <f>IF('Liste élèves'!B176="","",'Liste élèves'!B176)</f>
        <v/>
      </c>
      <c r="C176" s="33" t="str">
        <f>IF('Liste élèves'!C176="","",'Liste élèves'!C176)</f>
        <v/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  <c r="OB176" s="47"/>
      <c r="OC176" s="47"/>
      <c r="OD176" s="47"/>
      <c r="OE176" s="47"/>
      <c r="OF176" s="47"/>
      <c r="OG176" s="47"/>
      <c r="OH176" s="47"/>
      <c r="OI176" s="47"/>
      <c r="OJ176" s="47"/>
      <c r="OK176" s="47"/>
      <c r="OL176" s="47"/>
      <c r="OM176" s="47"/>
      <c r="ON176" s="47"/>
      <c r="OO176" s="47"/>
      <c r="OP176" s="47"/>
      <c r="OQ176" s="47"/>
      <c r="OR176" s="47"/>
      <c r="OS176" s="47"/>
      <c r="OT176" s="47"/>
      <c r="OU176" s="47"/>
      <c r="OV176" s="47"/>
      <c r="OW176" s="47"/>
      <c r="OX176" s="47"/>
      <c r="OY176" s="47"/>
      <c r="OZ176" s="47"/>
      <c r="PA176" s="47"/>
      <c r="PB176" s="47"/>
      <c r="PC176" s="47"/>
      <c r="PD176" s="47"/>
      <c r="PE176" s="47"/>
      <c r="PF176" s="47"/>
      <c r="PG176" s="47"/>
      <c r="PH176" s="47"/>
      <c r="PI176" s="47"/>
      <c r="PJ176" s="47"/>
      <c r="PK176" s="47"/>
      <c r="PL176" s="47"/>
      <c r="PM176" s="47"/>
      <c r="PN176" s="47"/>
      <c r="PO176" s="47"/>
      <c r="PP176" s="47"/>
      <c r="PQ176" s="47"/>
      <c r="PR176" s="47"/>
      <c r="PS176" s="47"/>
      <c r="PT176" s="47"/>
      <c r="PU176" s="47"/>
      <c r="PV176" s="47"/>
      <c r="PW176" s="47"/>
      <c r="PX176" s="47"/>
      <c r="PY176" s="47"/>
      <c r="PZ176" s="47"/>
      <c r="QA176" s="47"/>
      <c r="QB176" s="47"/>
      <c r="QC176" s="47"/>
      <c r="QD176" s="47"/>
      <c r="QE176" s="47"/>
      <c r="QF176" s="47"/>
      <c r="QG176" s="47"/>
      <c r="QH176" s="47"/>
      <c r="QI176" s="47"/>
      <c r="QJ176" s="47"/>
      <c r="QK176" s="47"/>
      <c r="QL176" s="47"/>
      <c r="QM176" s="47"/>
      <c r="QN176" s="47"/>
      <c r="QO176" s="47"/>
      <c r="QP176" s="47"/>
      <c r="QQ176" s="47"/>
      <c r="QR176" s="47"/>
      <c r="QS176" s="47"/>
      <c r="QT176" s="47"/>
      <c r="QU176" s="47"/>
      <c r="QV176" s="47"/>
      <c r="QW176" s="47"/>
      <c r="QX176" s="47"/>
      <c r="QY176" s="47"/>
      <c r="QZ176" s="47"/>
      <c r="RA176" s="47"/>
      <c r="RB176" s="47"/>
      <c r="RC176" s="47"/>
      <c r="RD176" s="47"/>
      <c r="RE176" s="47"/>
      <c r="RF176" s="47"/>
      <c r="RG176" s="47"/>
      <c r="RH176" s="47"/>
      <c r="RI176" s="47"/>
      <c r="RJ176" s="47"/>
      <c r="RK176" s="47"/>
      <c r="RL176" s="47"/>
      <c r="RM176" s="47"/>
      <c r="RN176" s="47"/>
      <c r="RO176" s="47"/>
      <c r="RP176" s="47"/>
      <c r="RQ176" s="47"/>
      <c r="RR176" s="47"/>
      <c r="RS176" s="47"/>
      <c r="RT176" s="47"/>
      <c r="RU176" s="47"/>
      <c r="RV176" s="47"/>
      <c r="RW176" s="47"/>
      <c r="RX176" s="47"/>
      <c r="RY176" s="47"/>
      <c r="RZ176" s="47"/>
      <c r="SA176" s="47"/>
      <c r="SB176" s="47"/>
      <c r="SC176" s="47"/>
      <c r="SD176" s="47"/>
      <c r="SE176" s="47"/>
      <c r="SF176" s="47"/>
      <c r="SG176" s="47"/>
      <c r="SH176" s="47"/>
      <c r="SI176" s="47"/>
      <c r="SJ176" s="47"/>
    </row>
    <row r="177" spans="1:504" s="33" customFormat="1" x14ac:dyDescent="0.25">
      <c r="A177" s="33" t="str">
        <f>'Liste élèves'!A177</f>
        <v/>
      </c>
      <c r="B177" s="33" t="str">
        <f>IF('Liste élèves'!B177="","",'Liste élèves'!B177)</f>
        <v/>
      </c>
      <c r="C177" s="33" t="str">
        <f>IF('Liste élèves'!C177="","",'Liste élèves'!C177)</f>
        <v/>
      </c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  <c r="OB177" s="47"/>
      <c r="OC177" s="47"/>
      <c r="OD177" s="47"/>
      <c r="OE177" s="47"/>
      <c r="OF177" s="47"/>
      <c r="OG177" s="47"/>
      <c r="OH177" s="47"/>
      <c r="OI177" s="47"/>
      <c r="OJ177" s="47"/>
      <c r="OK177" s="47"/>
      <c r="OL177" s="47"/>
      <c r="OM177" s="47"/>
      <c r="ON177" s="47"/>
      <c r="OO177" s="47"/>
      <c r="OP177" s="47"/>
      <c r="OQ177" s="47"/>
      <c r="OR177" s="47"/>
      <c r="OS177" s="47"/>
      <c r="OT177" s="47"/>
      <c r="OU177" s="47"/>
      <c r="OV177" s="47"/>
      <c r="OW177" s="47"/>
      <c r="OX177" s="47"/>
      <c r="OY177" s="47"/>
      <c r="OZ177" s="47"/>
      <c r="PA177" s="47"/>
      <c r="PB177" s="47"/>
      <c r="PC177" s="47"/>
      <c r="PD177" s="47"/>
      <c r="PE177" s="47"/>
      <c r="PF177" s="47"/>
      <c r="PG177" s="47"/>
      <c r="PH177" s="47"/>
      <c r="PI177" s="47"/>
      <c r="PJ177" s="47"/>
      <c r="PK177" s="47"/>
      <c r="PL177" s="47"/>
      <c r="PM177" s="47"/>
      <c r="PN177" s="47"/>
      <c r="PO177" s="47"/>
      <c r="PP177" s="47"/>
      <c r="PQ177" s="47"/>
      <c r="PR177" s="47"/>
      <c r="PS177" s="47"/>
      <c r="PT177" s="47"/>
      <c r="PU177" s="47"/>
      <c r="PV177" s="47"/>
      <c r="PW177" s="47"/>
      <c r="PX177" s="47"/>
      <c r="PY177" s="47"/>
      <c r="PZ177" s="47"/>
      <c r="QA177" s="47"/>
      <c r="QB177" s="47"/>
      <c r="QC177" s="47"/>
      <c r="QD177" s="47"/>
      <c r="QE177" s="47"/>
      <c r="QF177" s="47"/>
      <c r="QG177" s="47"/>
      <c r="QH177" s="47"/>
      <c r="QI177" s="47"/>
      <c r="QJ177" s="47"/>
      <c r="QK177" s="47"/>
      <c r="QL177" s="47"/>
      <c r="QM177" s="47"/>
      <c r="QN177" s="47"/>
      <c r="QO177" s="47"/>
      <c r="QP177" s="47"/>
      <c r="QQ177" s="47"/>
      <c r="QR177" s="47"/>
      <c r="QS177" s="47"/>
      <c r="QT177" s="47"/>
      <c r="QU177" s="47"/>
      <c r="QV177" s="47"/>
      <c r="QW177" s="47"/>
      <c r="QX177" s="47"/>
      <c r="QY177" s="47"/>
      <c r="QZ177" s="47"/>
      <c r="RA177" s="47"/>
      <c r="RB177" s="47"/>
      <c r="RC177" s="47"/>
      <c r="RD177" s="47"/>
      <c r="RE177" s="47"/>
      <c r="RF177" s="47"/>
      <c r="RG177" s="47"/>
      <c r="RH177" s="47"/>
      <c r="RI177" s="47"/>
      <c r="RJ177" s="47"/>
      <c r="RK177" s="47"/>
      <c r="RL177" s="47"/>
      <c r="RM177" s="47"/>
      <c r="RN177" s="47"/>
      <c r="RO177" s="47"/>
      <c r="RP177" s="47"/>
      <c r="RQ177" s="47"/>
      <c r="RR177" s="47"/>
      <c r="RS177" s="47"/>
      <c r="RT177" s="47"/>
      <c r="RU177" s="47"/>
      <c r="RV177" s="47"/>
      <c r="RW177" s="47"/>
      <c r="RX177" s="47"/>
      <c r="RY177" s="47"/>
      <c r="RZ177" s="47"/>
      <c r="SA177" s="47"/>
      <c r="SB177" s="47"/>
      <c r="SC177" s="47"/>
      <c r="SD177" s="47"/>
      <c r="SE177" s="47"/>
      <c r="SF177" s="47"/>
      <c r="SG177" s="47"/>
      <c r="SH177" s="47"/>
      <c r="SI177" s="47"/>
      <c r="SJ177" s="47"/>
    </row>
    <row r="178" spans="1:504" s="33" customFormat="1" x14ac:dyDescent="0.25">
      <c r="A178" s="33" t="str">
        <f>'Liste élèves'!A178</f>
        <v/>
      </c>
      <c r="B178" s="33" t="str">
        <f>IF('Liste élèves'!B178="","",'Liste élèves'!B178)</f>
        <v/>
      </c>
      <c r="C178" s="33" t="str">
        <f>IF('Liste élèves'!C178="","",'Liste élèves'!C178)</f>
        <v/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  <c r="OB178" s="47"/>
      <c r="OC178" s="47"/>
      <c r="OD178" s="47"/>
      <c r="OE178" s="47"/>
      <c r="OF178" s="47"/>
      <c r="OG178" s="47"/>
      <c r="OH178" s="47"/>
      <c r="OI178" s="47"/>
      <c r="OJ178" s="47"/>
      <c r="OK178" s="47"/>
      <c r="OL178" s="47"/>
      <c r="OM178" s="47"/>
      <c r="ON178" s="47"/>
      <c r="OO178" s="47"/>
      <c r="OP178" s="47"/>
      <c r="OQ178" s="47"/>
      <c r="OR178" s="47"/>
      <c r="OS178" s="47"/>
      <c r="OT178" s="47"/>
      <c r="OU178" s="47"/>
      <c r="OV178" s="47"/>
      <c r="OW178" s="47"/>
      <c r="OX178" s="47"/>
      <c r="OY178" s="47"/>
      <c r="OZ178" s="47"/>
      <c r="PA178" s="47"/>
      <c r="PB178" s="47"/>
      <c r="PC178" s="47"/>
      <c r="PD178" s="47"/>
      <c r="PE178" s="47"/>
      <c r="PF178" s="47"/>
      <c r="PG178" s="47"/>
      <c r="PH178" s="47"/>
      <c r="PI178" s="47"/>
      <c r="PJ178" s="47"/>
      <c r="PK178" s="47"/>
      <c r="PL178" s="47"/>
      <c r="PM178" s="47"/>
      <c r="PN178" s="47"/>
      <c r="PO178" s="47"/>
      <c r="PP178" s="47"/>
      <c r="PQ178" s="47"/>
      <c r="PR178" s="47"/>
      <c r="PS178" s="47"/>
      <c r="PT178" s="47"/>
      <c r="PU178" s="47"/>
      <c r="PV178" s="47"/>
      <c r="PW178" s="47"/>
      <c r="PX178" s="47"/>
      <c r="PY178" s="47"/>
      <c r="PZ178" s="47"/>
      <c r="QA178" s="47"/>
      <c r="QB178" s="47"/>
      <c r="QC178" s="47"/>
      <c r="QD178" s="47"/>
      <c r="QE178" s="47"/>
      <c r="QF178" s="47"/>
      <c r="QG178" s="47"/>
      <c r="QH178" s="47"/>
      <c r="QI178" s="47"/>
      <c r="QJ178" s="47"/>
      <c r="QK178" s="47"/>
      <c r="QL178" s="47"/>
      <c r="QM178" s="47"/>
      <c r="QN178" s="47"/>
      <c r="QO178" s="47"/>
      <c r="QP178" s="47"/>
      <c r="QQ178" s="47"/>
      <c r="QR178" s="47"/>
      <c r="QS178" s="47"/>
      <c r="QT178" s="47"/>
      <c r="QU178" s="47"/>
      <c r="QV178" s="47"/>
      <c r="QW178" s="47"/>
      <c r="QX178" s="47"/>
      <c r="QY178" s="47"/>
      <c r="QZ178" s="47"/>
      <c r="RA178" s="47"/>
      <c r="RB178" s="47"/>
      <c r="RC178" s="47"/>
      <c r="RD178" s="47"/>
      <c r="RE178" s="47"/>
      <c r="RF178" s="47"/>
      <c r="RG178" s="47"/>
      <c r="RH178" s="47"/>
      <c r="RI178" s="47"/>
      <c r="RJ178" s="47"/>
      <c r="RK178" s="47"/>
      <c r="RL178" s="47"/>
      <c r="RM178" s="47"/>
      <c r="RN178" s="47"/>
      <c r="RO178" s="47"/>
      <c r="RP178" s="47"/>
      <c r="RQ178" s="47"/>
      <c r="RR178" s="47"/>
      <c r="RS178" s="47"/>
      <c r="RT178" s="47"/>
      <c r="RU178" s="47"/>
      <c r="RV178" s="47"/>
      <c r="RW178" s="47"/>
      <c r="RX178" s="47"/>
      <c r="RY178" s="47"/>
      <c r="RZ178" s="47"/>
      <c r="SA178" s="47"/>
      <c r="SB178" s="47"/>
      <c r="SC178" s="47"/>
      <c r="SD178" s="47"/>
      <c r="SE178" s="47"/>
      <c r="SF178" s="47"/>
      <c r="SG178" s="47"/>
      <c r="SH178" s="47"/>
      <c r="SI178" s="47"/>
      <c r="SJ178" s="47"/>
    </row>
    <row r="179" spans="1:504" s="33" customFormat="1" x14ac:dyDescent="0.25">
      <c r="A179" s="33" t="str">
        <f>'Liste élèves'!A179</f>
        <v/>
      </c>
      <c r="B179" s="33" t="str">
        <f>IF('Liste élèves'!B179="","",'Liste élèves'!B179)</f>
        <v/>
      </c>
      <c r="C179" s="33" t="str">
        <f>IF('Liste élèves'!C179="","",'Liste élèves'!C179)</f>
        <v/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  <c r="OB179" s="47"/>
      <c r="OC179" s="47"/>
      <c r="OD179" s="47"/>
      <c r="OE179" s="47"/>
      <c r="OF179" s="47"/>
      <c r="OG179" s="47"/>
      <c r="OH179" s="47"/>
      <c r="OI179" s="47"/>
      <c r="OJ179" s="47"/>
      <c r="OK179" s="47"/>
      <c r="OL179" s="47"/>
      <c r="OM179" s="47"/>
      <c r="ON179" s="47"/>
      <c r="OO179" s="47"/>
      <c r="OP179" s="47"/>
      <c r="OQ179" s="47"/>
      <c r="OR179" s="47"/>
      <c r="OS179" s="47"/>
      <c r="OT179" s="47"/>
      <c r="OU179" s="47"/>
      <c r="OV179" s="47"/>
      <c r="OW179" s="47"/>
      <c r="OX179" s="47"/>
      <c r="OY179" s="47"/>
      <c r="OZ179" s="47"/>
      <c r="PA179" s="47"/>
      <c r="PB179" s="47"/>
      <c r="PC179" s="47"/>
      <c r="PD179" s="47"/>
      <c r="PE179" s="47"/>
      <c r="PF179" s="47"/>
      <c r="PG179" s="47"/>
      <c r="PH179" s="47"/>
      <c r="PI179" s="47"/>
      <c r="PJ179" s="47"/>
      <c r="PK179" s="47"/>
      <c r="PL179" s="47"/>
      <c r="PM179" s="47"/>
      <c r="PN179" s="47"/>
      <c r="PO179" s="47"/>
      <c r="PP179" s="47"/>
      <c r="PQ179" s="47"/>
      <c r="PR179" s="47"/>
      <c r="PS179" s="47"/>
      <c r="PT179" s="47"/>
      <c r="PU179" s="47"/>
      <c r="PV179" s="47"/>
      <c r="PW179" s="47"/>
      <c r="PX179" s="47"/>
      <c r="PY179" s="47"/>
      <c r="PZ179" s="47"/>
      <c r="QA179" s="47"/>
      <c r="QB179" s="47"/>
      <c r="QC179" s="47"/>
      <c r="QD179" s="47"/>
      <c r="QE179" s="47"/>
      <c r="QF179" s="47"/>
      <c r="QG179" s="47"/>
      <c r="QH179" s="47"/>
      <c r="QI179" s="47"/>
      <c r="QJ179" s="47"/>
      <c r="QK179" s="47"/>
      <c r="QL179" s="47"/>
      <c r="QM179" s="47"/>
      <c r="QN179" s="47"/>
      <c r="QO179" s="47"/>
      <c r="QP179" s="47"/>
      <c r="QQ179" s="47"/>
      <c r="QR179" s="47"/>
      <c r="QS179" s="47"/>
      <c r="QT179" s="47"/>
      <c r="QU179" s="47"/>
      <c r="QV179" s="47"/>
      <c r="QW179" s="47"/>
      <c r="QX179" s="47"/>
      <c r="QY179" s="47"/>
      <c r="QZ179" s="47"/>
      <c r="RA179" s="47"/>
      <c r="RB179" s="47"/>
      <c r="RC179" s="47"/>
      <c r="RD179" s="47"/>
      <c r="RE179" s="47"/>
      <c r="RF179" s="47"/>
      <c r="RG179" s="47"/>
      <c r="RH179" s="47"/>
      <c r="RI179" s="47"/>
      <c r="RJ179" s="47"/>
      <c r="RK179" s="47"/>
      <c r="RL179" s="47"/>
      <c r="RM179" s="47"/>
      <c r="RN179" s="47"/>
      <c r="RO179" s="47"/>
      <c r="RP179" s="47"/>
      <c r="RQ179" s="47"/>
      <c r="RR179" s="47"/>
      <c r="RS179" s="47"/>
      <c r="RT179" s="47"/>
      <c r="RU179" s="47"/>
      <c r="RV179" s="47"/>
      <c r="RW179" s="47"/>
      <c r="RX179" s="47"/>
      <c r="RY179" s="47"/>
      <c r="RZ179" s="47"/>
      <c r="SA179" s="47"/>
      <c r="SB179" s="47"/>
      <c r="SC179" s="47"/>
      <c r="SD179" s="47"/>
      <c r="SE179" s="47"/>
      <c r="SF179" s="47"/>
      <c r="SG179" s="47"/>
      <c r="SH179" s="47"/>
      <c r="SI179" s="47"/>
      <c r="SJ179" s="47"/>
    </row>
    <row r="180" spans="1:504" s="33" customFormat="1" x14ac:dyDescent="0.25">
      <c r="A180" s="33" t="str">
        <f>'Liste élèves'!A180</f>
        <v/>
      </c>
      <c r="B180" s="33" t="str">
        <f>IF('Liste élèves'!B180="","",'Liste élèves'!B180)</f>
        <v/>
      </c>
      <c r="C180" s="33" t="str">
        <f>IF('Liste élèves'!C180="","",'Liste élèves'!C180)</f>
        <v/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  <c r="OB180" s="47"/>
      <c r="OC180" s="47"/>
      <c r="OD180" s="47"/>
      <c r="OE180" s="47"/>
      <c r="OF180" s="47"/>
      <c r="OG180" s="47"/>
      <c r="OH180" s="47"/>
      <c r="OI180" s="47"/>
      <c r="OJ180" s="47"/>
      <c r="OK180" s="47"/>
      <c r="OL180" s="47"/>
      <c r="OM180" s="47"/>
      <c r="ON180" s="47"/>
      <c r="OO180" s="47"/>
      <c r="OP180" s="47"/>
      <c r="OQ180" s="47"/>
      <c r="OR180" s="47"/>
      <c r="OS180" s="47"/>
      <c r="OT180" s="47"/>
      <c r="OU180" s="47"/>
      <c r="OV180" s="47"/>
      <c r="OW180" s="47"/>
      <c r="OX180" s="47"/>
      <c r="OY180" s="47"/>
      <c r="OZ180" s="47"/>
      <c r="PA180" s="47"/>
      <c r="PB180" s="47"/>
      <c r="PC180" s="47"/>
      <c r="PD180" s="47"/>
      <c r="PE180" s="47"/>
      <c r="PF180" s="47"/>
      <c r="PG180" s="47"/>
      <c r="PH180" s="47"/>
      <c r="PI180" s="47"/>
      <c r="PJ180" s="47"/>
      <c r="PK180" s="47"/>
      <c r="PL180" s="47"/>
      <c r="PM180" s="47"/>
      <c r="PN180" s="47"/>
      <c r="PO180" s="47"/>
      <c r="PP180" s="47"/>
      <c r="PQ180" s="47"/>
      <c r="PR180" s="47"/>
      <c r="PS180" s="47"/>
      <c r="PT180" s="47"/>
      <c r="PU180" s="47"/>
      <c r="PV180" s="47"/>
      <c r="PW180" s="47"/>
      <c r="PX180" s="47"/>
      <c r="PY180" s="47"/>
      <c r="PZ180" s="47"/>
      <c r="QA180" s="47"/>
      <c r="QB180" s="47"/>
      <c r="QC180" s="47"/>
      <c r="QD180" s="47"/>
      <c r="QE180" s="47"/>
      <c r="QF180" s="47"/>
      <c r="QG180" s="47"/>
      <c r="QH180" s="47"/>
      <c r="QI180" s="47"/>
      <c r="QJ180" s="47"/>
      <c r="QK180" s="47"/>
      <c r="QL180" s="47"/>
      <c r="QM180" s="47"/>
      <c r="QN180" s="47"/>
      <c r="QO180" s="47"/>
      <c r="QP180" s="47"/>
      <c r="QQ180" s="47"/>
      <c r="QR180" s="47"/>
      <c r="QS180" s="47"/>
      <c r="QT180" s="47"/>
      <c r="QU180" s="47"/>
      <c r="QV180" s="47"/>
      <c r="QW180" s="47"/>
      <c r="QX180" s="47"/>
      <c r="QY180" s="47"/>
      <c r="QZ180" s="47"/>
      <c r="RA180" s="47"/>
      <c r="RB180" s="47"/>
      <c r="RC180" s="47"/>
      <c r="RD180" s="47"/>
      <c r="RE180" s="47"/>
      <c r="RF180" s="47"/>
      <c r="RG180" s="47"/>
      <c r="RH180" s="47"/>
      <c r="RI180" s="47"/>
      <c r="RJ180" s="47"/>
      <c r="RK180" s="47"/>
      <c r="RL180" s="47"/>
      <c r="RM180" s="47"/>
      <c r="RN180" s="47"/>
      <c r="RO180" s="47"/>
      <c r="RP180" s="47"/>
      <c r="RQ180" s="47"/>
      <c r="RR180" s="47"/>
      <c r="RS180" s="47"/>
      <c r="RT180" s="47"/>
      <c r="RU180" s="47"/>
      <c r="RV180" s="47"/>
      <c r="RW180" s="47"/>
      <c r="RX180" s="47"/>
      <c r="RY180" s="47"/>
      <c r="RZ180" s="47"/>
      <c r="SA180" s="47"/>
      <c r="SB180" s="47"/>
      <c r="SC180" s="47"/>
      <c r="SD180" s="47"/>
      <c r="SE180" s="47"/>
      <c r="SF180" s="47"/>
      <c r="SG180" s="47"/>
      <c r="SH180" s="47"/>
      <c r="SI180" s="47"/>
      <c r="SJ180" s="47"/>
    </row>
    <row r="181" spans="1:504" s="33" customFormat="1" x14ac:dyDescent="0.25">
      <c r="A181" s="33" t="str">
        <f>'Liste élèves'!A181</f>
        <v/>
      </c>
      <c r="B181" s="33" t="str">
        <f>IF('Liste élèves'!B181="","",'Liste élèves'!B181)</f>
        <v/>
      </c>
      <c r="C181" s="33" t="str">
        <f>IF('Liste élèves'!C181="","",'Liste élèves'!C181)</f>
        <v/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</row>
    <row r="182" spans="1:504" s="33" customFormat="1" x14ac:dyDescent="0.25">
      <c r="A182" s="33" t="str">
        <f>'Liste élèves'!A182</f>
        <v/>
      </c>
      <c r="B182" s="33" t="str">
        <f>IF('Liste élèves'!B182="","",'Liste élèves'!B182)</f>
        <v/>
      </c>
      <c r="C182" s="33" t="str">
        <f>IF('Liste élèves'!C182="","",'Liste élèves'!C182)</f>
        <v/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  <c r="OB182" s="47"/>
      <c r="OC182" s="47"/>
      <c r="OD182" s="47"/>
      <c r="OE182" s="47"/>
      <c r="OF182" s="47"/>
      <c r="OG182" s="47"/>
      <c r="OH182" s="47"/>
      <c r="OI182" s="47"/>
      <c r="OJ182" s="47"/>
      <c r="OK182" s="47"/>
      <c r="OL182" s="47"/>
      <c r="OM182" s="47"/>
      <c r="ON182" s="47"/>
      <c r="OO182" s="47"/>
      <c r="OP182" s="47"/>
      <c r="OQ182" s="47"/>
      <c r="OR182" s="47"/>
      <c r="OS182" s="47"/>
      <c r="OT182" s="47"/>
      <c r="OU182" s="47"/>
      <c r="OV182" s="47"/>
      <c r="OW182" s="47"/>
      <c r="OX182" s="47"/>
      <c r="OY182" s="47"/>
      <c r="OZ182" s="47"/>
      <c r="PA182" s="47"/>
      <c r="PB182" s="47"/>
      <c r="PC182" s="47"/>
      <c r="PD182" s="47"/>
      <c r="PE182" s="47"/>
      <c r="PF182" s="47"/>
      <c r="PG182" s="47"/>
      <c r="PH182" s="47"/>
      <c r="PI182" s="47"/>
      <c r="PJ182" s="47"/>
      <c r="PK182" s="47"/>
      <c r="PL182" s="47"/>
      <c r="PM182" s="47"/>
      <c r="PN182" s="47"/>
      <c r="PO182" s="47"/>
      <c r="PP182" s="47"/>
      <c r="PQ182" s="47"/>
      <c r="PR182" s="47"/>
      <c r="PS182" s="47"/>
      <c r="PT182" s="47"/>
      <c r="PU182" s="47"/>
      <c r="PV182" s="47"/>
      <c r="PW182" s="47"/>
      <c r="PX182" s="47"/>
      <c r="PY182" s="47"/>
      <c r="PZ182" s="47"/>
      <c r="QA182" s="47"/>
      <c r="QB182" s="47"/>
      <c r="QC182" s="47"/>
      <c r="QD182" s="47"/>
      <c r="QE182" s="47"/>
      <c r="QF182" s="47"/>
      <c r="QG182" s="47"/>
      <c r="QH182" s="47"/>
      <c r="QI182" s="47"/>
      <c r="QJ182" s="47"/>
      <c r="QK182" s="47"/>
      <c r="QL182" s="47"/>
      <c r="QM182" s="47"/>
      <c r="QN182" s="47"/>
      <c r="QO182" s="47"/>
      <c r="QP182" s="47"/>
      <c r="QQ182" s="47"/>
      <c r="QR182" s="47"/>
      <c r="QS182" s="47"/>
      <c r="QT182" s="47"/>
      <c r="QU182" s="47"/>
      <c r="QV182" s="47"/>
      <c r="QW182" s="47"/>
      <c r="QX182" s="47"/>
      <c r="QY182" s="47"/>
      <c r="QZ182" s="47"/>
      <c r="RA182" s="47"/>
      <c r="RB182" s="47"/>
      <c r="RC182" s="47"/>
      <c r="RD182" s="47"/>
      <c r="RE182" s="47"/>
      <c r="RF182" s="47"/>
      <c r="RG182" s="47"/>
      <c r="RH182" s="47"/>
      <c r="RI182" s="47"/>
      <c r="RJ182" s="47"/>
      <c r="RK182" s="47"/>
      <c r="RL182" s="47"/>
      <c r="RM182" s="47"/>
      <c r="RN182" s="47"/>
      <c r="RO182" s="47"/>
      <c r="RP182" s="47"/>
      <c r="RQ182" s="47"/>
      <c r="RR182" s="47"/>
      <c r="RS182" s="47"/>
      <c r="RT182" s="47"/>
      <c r="RU182" s="47"/>
      <c r="RV182" s="47"/>
      <c r="RW182" s="47"/>
      <c r="RX182" s="47"/>
      <c r="RY182" s="47"/>
      <c r="RZ182" s="47"/>
      <c r="SA182" s="47"/>
      <c r="SB182" s="47"/>
      <c r="SC182" s="47"/>
      <c r="SD182" s="47"/>
      <c r="SE182" s="47"/>
      <c r="SF182" s="47"/>
      <c r="SG182" s="47"/>
      <c r="SH182" s="47"/>
      <c r="SI182" s="47"/>
      <c r="SJ182" s="47"/>
    </row>
    <row r="183" spans="1:504" s="33" customFormat="1" x14ac:dyDescent="0.25">
      <c r="A183" s="33" t="str">
        <f>'Liste élèves'!A183</f>
        <v/>
      </c>
      <c r="B183" s="33" t="str">
        <f>IF('Liste élèves'!B183="","",'Liste élèves'!B183)</f>
        <v/>
      </c>
      <c r="C183" s="33" t="str">
        <f>IF('Liste élèves'!C183="","",'Liste élèves'!C183)</f>
        <v/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  <c r="OB183" s="47"/>
      <c r="OC183" s="47"/>
      <c r="OD183" s="47"/>
      <c r="OE183" s="47"/>
      <c r="OF183" s="47"/>
      <c r="OG183" s="47"/>
      <c r="OH183" s="47"/>
      <c r="OI183" s="47"/>
      <c r="OJ183" s="47"/>
      <c r="OK183" s="47"/>
      <c r="OL183" s="47"/>
      <c r="OM183" s="47"/>
      <c r="ON183" s="47"/>
      <c r="OO183" s="47"/>
      <c r="OP183" s="47"/>
      <c r="OQ183" s="47"/>
      <c r="OR183" s="47"/>
      <c r="OS183" s="47"/>
      <c r="OT183" s="47"/>
      <c r="OU183" s="47"/>
      <c r="OV183" s="47"/>
      <c r="OW183" s="47"/>
      <c r="OX183" s="47"/>
      <c r="OY183" s="47"/>
      <c r="OZ183" s="47"/>
      <c r="PA183" s="47"/>
      <c r="PB183" s="47"/>
      <c r="PC183" s="47"/>
      <c r="PD183" s="47"/>
      <c r="PE183" s="47"/>
      <c r="PF183" s="47"/>
      <c r="PG183" s="47"/>
      <c r="PH183" s="47"/>
      <c r="PI183" s="47"/>
      <c r="PJ183" s="47"/>
      <c r="PK183" s="47"/>
      <c r="PL183" s="47"/>
      <c r="PM183" s="47"/>
      <c r="PN183" s="47"/>
      <c r="PO183" s="47"/>
      <c r="PP183" s="47"/>
      <c r="PQ183" s="47"/>
      <c r="PR183" s="47"/>
      <c r="PS183" s="47"/>
      <c r="PT183" s="47"/>
      <c r="PU183" s="47"/>
      <c r="PV183" s="47"/>
      <c r="PW183" s="47"/>
      <c r="PX183" s="47"/>
      <c r="PY183" s="47"/>
      <c r="PZ183" s="47"/>
      <c r="QA183" s="47"/>
      <c r="QB183" s="47"/>
      <c r="QC183" s="47"/>
      <c r="QD183" s="47"/>
      <c r="QE183" s="47"/>
      <c r="QF183" s="47"/>
      <c r="QG183" s="47"/>
      <c r="QH183" s="47"/>
      <c r="QI183" s="47"/>
      <c r="QJ183" s="47"/>
      <c r="QK183" s="47"/>
      <c r="QL183" s="47"/>
      <c r="QM183" s="47"/>
      <c r="QN183" s="47"/>
      <c r="QO183" s="47"/>
      <c r="QP183" s="47"/>
      <c r="QQ183" s="47"/>
      <c r="QR183" s="47"/>
      <c r="QS183" s="47"/>
      <c r="QT183" s="47"/>
      <c r="QU183" s="47"/>
      <c r="QV183" s="47"/>
      <c r="QW183" s="47"/>
      <c r="QX183" s="47"/>
      <c r="QY183" s="47"/>
      <c r="QZ183" s="47"/>
      <c r="RA183" s="47"/>
      <c r="RB183" s="47"/>
      <c r="RC183" s="47"/>
      <c r="RD183" s="47"/>
      <c r="RE183" s="47"/>
      <c r="RF183" s="47"/>
      <c r="RG183" s="47"/>
      <c r="RH183" s="47"/>
      <c r="RI183" s="47"/>
      <c r="RJ183" s="47"/>
      <c r="RK183" s="47"/>
      <c r="RL183" s="47"/>
      <c r="RM183" s="47"/>
      <c r="RN183" s="47"/>
      <c r="RO183" s="47"/>
      <c r="RP183" s="47"/>
      <c r="RQ183" s="47"/>
      <c r="RR183" s="47"/>
      <c r="RS183" s="47"/>
      <c r="RT183" s="47"/>
      <c r="RU183" s="47"/>
      <c r="RV183" s="47"/>
      <c r="RW183" s="47"/>
      <c r="RX183" s="47"/>
      <c r="RY183" s="47"/>
      <c r="RZ183" s="47"/>
      <c r="SA183" s="47"/>
      <c r="SB183" s="47"/>
      <c r="SC183" s="47"/>
      <c r="SD183" s="47"/>
      <c r="SE183" s="47"/>
      <c r="SF183" s="47"/>
      <c r="SG183" s="47"/>
      <c r="SH183" s="47"/>
      <c r="SI183" s="47"/>
      <c r="SJ183" s="47"/>
    </row>
    <row r="184" spans="1:504" s="33" customFormat="1" x14ac:dyDescent="0.25">
      <c r="A184" s="33" t="str">
        <f>'Liste élèves'!A184</f>
        <v/>
      </c>
      <c r="B184" s="33" t="str">
        <f>IF('Liste élèves'!B184="","",'Liste élèves'!B184)</f>
        <v/>
      </c>
      <c r="C184" s="33" t="str">
        <f>IF('Liste élèves'!C184="","",'Liste élèves'!C184)</f>
        <v/>
      </c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  <c r="OB184" s="47"/>
      <c r="OC184" s="47"/>
      <c r="OD184" s="47"/>
      <c r="OE184" s="47"/>
      <c r="OF184" s="47"/>
      <c r="OG184" s="47"/>
      <c r="OH184" s="47"/>
      <c r="OI184" s="47"/>
      <c r="OJ184" s="47"/>
      <c r="OK184" s="47"/>
      <c r="OL184" s="47"/>
      <c r="OM184" s="47"/>
      <c r="ON184" s="47"/>
      <c r="OO184" s="47"/>
      <c r="OP184" s="47"/>
      <c r="OQ184" s="47"/>
      <c r="OR184" s="47"/>
      <c r="OS184" s="47"/>
      <c r="OT184" s="47"/>
      <c r="OU184" s="47"/>
      <c r="OV184" s="47"/>
      <c r="OW184" s="47"/>
      <c r="OX184" s="47"/>
      <c r="OY184" s="47"/>
      <c r="OZ184" s="47"/>
      <c r="PA184" s="47"/>
      <c r="PB184" s="47"/>
      <c r="PC184" s="47"/>
      <c r="PD184" s="47"/>
      <c r="PE184" s="47"/>
      <c r="PF184" s="47"/>
      <c r="PG184" s="47"/>
      <c r="PH184" s="47"/>
      <c r="PI184" s="47"/>
      <c r="PJ184" s="47"/>
      <c r="PK184" s="47"/>
      <c r="PL184" s="47"/>
      <c r="PM184" s="47"/>
      <c r="PN184" s="47"/>
      <c r="PO184" s="47"/>
      <c r="PP184" s="47"/>
      <c r="PQ184" s="47"/>
      <c r="PR184" s="47"/>
      <c r="PS184" s="47"/>
      <c r="PT184" s="47"/>
      <c r="PU184" s="47"/>
      <c r="PV184" s="47"/>
      <c r="PW184" s="47"/>
      <c r="PX184" s="47"/>
      <c r="PY184" s="47"/>
      <c r="PZ184" s="47"/>
      <c r="QA184" s="47"/>
      <c r="QB184" s="47"/>
      <c r="QC184" s="47"/>
      <c r="QD184" s="47"/>
      <c r="QE184" s="47"/>
      <c r="QF184" s="47"/>
      <c r="QG184" s="47"/>
      <c r="QH184" s="47"/>
      <c r="QI184" s="47"/>
      <c r="QJ184" s="47"/>
      <c r="QK184" s="47"/>
      <c r="QL184" s="47"/>
      <c r="QM184" s="47"/>
      <c r="QN184" s="47"/>
      <c r="QO184" s="47"/>
      <c r="QP184" s="47"/>
      <c r="QQ184" s="47"/>
      <c r="QR184" s="47"/>
      <c r="QS184" s="47"/>
      <c r="QT184" s="47"/>
      <c r="QU184" s="47"/>
      <c r="QV184" s="47"/>
      <c r="QW184" s="47"/>
      <c r="QX184" s="47"/>
      <c r="QY184" s="47"/>
      <c r="QZ184" s="47"/>
      <c r="RA184" s="47"/>
      <c r="RB184" s="47"/>
      <c r="RC184" s="47"/>
      <c r="RD184" s="47"/>
      <c r="RE184" s="47"/>
      <c r="RF184" s="47"/>
      <c r="RG184" s="47"/>
      <c r="RH184" s="47"/>
      <c r="RI184" s="47"/>
      <c r="RJ184" s="47"/>
      <c r="RK184" s="47"/>
      <c r="RL184" s="47"/>
      <c r="RM184" s="47"/>
      <c r="RN184" s="47"/>
      <c r="RO184" s="47"/>
      <c r="RP184" s="47"/>
      <c r="RQ184" s="47"/>
      <c r="RR184" s="47"/>
      <c r="RS184" s="47"/>
      <c r="RT184" s="47"/>
      <c r="RU184" s="47"/>
      <c r="RV184" s="47"/>
      <c r="RW184" s="47"/>
      <c r="RX184" s="47"/>
      <c r="RY184" s="47"/>
      <c r="RZ184" s="47"/>
      <c r="SA184" s="47"/>
      <c r="SB184" s="47"/>
      <c r="SC184" s="47"/>
      <c r="SD184" s="47"/>
      <c r="SE184" s="47"/>
      <c r="SF184" s="47"/>
      <c r="SG184" s="47"/>
      <c r="SH184" s="47"/>
      <c r="SI184" s="47"/>
      <c r="SJ184" s="47"/>
    </row>
    <row r="185" spans="1:504" s="33" customFormat="1" x14ac:dyDescent="0.25">
      <c r="A185" s="33" t="str">
        <f>'Liste élèves'!A185</f>
        <v/>
      </c>
      <c r="B185" s="33" t="str">
        <f>IF('Liste élèves'!B185="","",'Liste élèves'!B185)</f>
        <v/>
      </c>
      <c r="C185" s="33" t="str">
        <f>IF('Liste élèves'!C185="","",'Liste élèves'!C185)</f>
        <v/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47"/>
      <c r="KN185" s="47"/>
      <c r="KO185" s="47"/>
      <c r="KP185" s="47"/>
      <c r="KQ185" s="47"/>
      <c r="KR185" s="47"/>
      <c r="KS185" s="47"/>
      <c r="KT185" s="47"/>
      <c r="KU185" s="47"/>
      <c r="KV185" s="47"/>
      <c r="KW185" s="47"/>
      <c r="KX185" s="47"/>
      <c r="KY185" s="47"/>
      <c r="KZ185" s="47"/>
      <c r="LA185" s="47"/>
      <c r="LB185" s="47"/>
      <c r="LC185" s="47"/>
      <c r="LD185" s="47"/>
      <c r="LE185" s="47"/>
      <c r="LF185" s="47"/>
      <c r="LG185" s="47"/>
      <c r="LH185" s="47"/>
      <c r="LI185" s="47"/>
      <c r="LJ185" s="47"/>
      <c r="LK185" s="47"/>
      <c r="LL185" s="47"/>
      <c r="LM185" s="47"/>
      <c r="LN185" s="47"/>
      <c r="LO185" s="47"/>
      <c r="LP185" s="47"/>
      <c r="LQ185" s="47"/>
      <c r="LR185" s="47"/>
      <c r="LS185" s="47"/>
      <c r="LT185" s="47"/>
      <c r="LU185" s="47"/>
      <c r="LV185" s="47"/>
      <c r="LW185" s="47"/>
      <c r="LX185" s="47"/>
      <c r="LY185" s="47"/>
      <c r="LZ185" s="47"/>
      <c r="MA185" s="47"/>
      <c r="MB185" s="47"/>
      <c r="MC185" s="47"/>
      <c r="MD185" s="47"/>
      <c r="ME185" s="47"/>
      <c r="MF185" s="47"/>
      <c r="MG185" s="47"/>
      <c r="MH185" s="47"/>
      <c r="MI185" s="47"/>
      <c r="MJ185" s="47"/>
      <c r="MK185" s="47"/>
      <c r="ML185" s="47"/>
      <c r="MM185" s="47"/>
      <c r="MN185" s="47"/>
      <c r="MO185" s="47"/>
      <c r="MP185" s="47"/>
      <c r="MQ185" s="47"/>
      <c r="MR185" s="47"/>
      <c r="MS185" s="47"/>
      <c r="MT185" s="47"/>
      <c r="MU185" s="47"/>
      <c r="MV185" s="47"/>
      <c r="MW185" s="47"/>
      <c r="MX185" s="47"/>
      <c r="MY185" s="47"/>
      <c r="MZ185" s="47"/>
      <c r="NA185" s="47"/>
      <c r="NB185" s="47"/>
      <c r="NC185" s="47"/>
      <c r="ND185" s="47"/>
      <c r="NE185" s="47"/>
      <c r="NF185" s="47"/>
      <c r="NG185" s="47"/>
      <c r="NH185" s="47"/>
      <c r="NI185" s="47"/>
      <c r="NJ185" s="47"/>
      <c r="NK185" s="47"/>
      <c r="NL185" s="47"/>
      <c r="NM185" s="47"/>
      <c r="NN185" s="47"/>
      <c r="NO185" s="47"/>
      <c r="NP185" s="47"/>
      <c r="NQ185" s="47"/>
      <c r="NR185" s="47"/>
      <c r="NS185" s="47"/>
      <c r="NT185" s="47"/>
      <c r="NU185" s="47"/>
      <c r="NV185" s="47"/>
      <c r="NW185" s="47"/>
      <c r="NX185" s="47"/>
      <c r="NY185" s="47"/>
      <c r="NZ185" s="47"/>
      <c r="OA185" s="47"/>
      <c r="OB185" s="47"/>
      <c r="OC185" s="47"/>
      <c r="OD185" s="47"/>
      <c r="OE185" s="47"/>
      <c r="OF185" s="47"/>
      <c r="OG185" s="47"/>
      <c r="OH185" s="47"/>
      <c r="OI185" s="47"/>
      <c r="OJ185" s="47"/>
      <c r="OK185" s="47"/>
      <c r="OL185" s="47"/>
      <c r="OM185" s="47"/>
      <c r="ON185" s="47"/>
      <c r="OO185" s="47"/>
      <c r="OP185" s="47"/>
      <c r="OQ185" s="47"/>
      <c r="OR185" s="47"/>
      <c r="OS185" s="47"/>
      <c r="OT185" s="47"/>
      <c r="OU185" s="47"/>
      <c r="OV185" s="47"/>
      <c r="OW185" s="47"/>
      <c r="OX185" s="47"/>
      <c r="OY185" s="47"/>
      <c r="OZ185" s="47"/>
      <c r="PA185" s="47"/>
      <c r="PB185" s="47"/>
      <c r="PC185" s="47"/>
      <c r="PD185" s="47"/>
      <c r="PE185" s="47"/>
      <c r="PF185" s="47"/>
      <c r="PG185" s="47"/>
      <c r="PH185" s="47"/>
      <c r="PI185" s="47"/>
      <c r="PJ185" s="47"/>
      <c r="PK185" s="47"/>
      <c r="PL185" s="47"/>
      <c r="PM185" s="47"/>
      <c r="PN185" s="47"/>
      <c r="PO185" s="47"/>
      <c r="PP185" s="47"/>
      <c r="PQ185" s="47"/>
      <c r="PR185" s="47"/>
      <c r="PS185" s="47"/>
      <c r="PT185" s="47"/>
      <c r="PU185" s="47"/>
      <c r="PV185" s="47"/>
      <c r="PW185" s="47"/>
      <c r="PX185" s="47"/>
      <c r="PY185" s="47"/>
      <c r="PZ185" s="47"/>
      <c r="QA185" s="47"/>
      <c r="QB185" s="47"/>
      <c r="QC185" s="47"/>
      <c r="QD185" s="47"/>
      <c r="QE185" s="47"/>
      <c r="QF185" s="47"/>
      <c r="QG185" s="47"/>
      <c r="QH185" s="47"/>
      <c r="QI185" s="47"/>
      <c r="QJ185" s="47"/>
      <c r="QK185" s="47"/>
      <c r="QL185" s="47"/>
      <c r="QM185" s="47"/>
      <c r="QN185" s="47"/>
      <c r="QO185" s="47"/>
      <c r="QP185" s="47"/>
      <c r="QQ185" s="47"/>
      <c r="QR185" s="47"/>
      <c r="QS185" s="47"/>
      <c r="QT185" s="47"/>
      <c r="QU185" s="47"/>
      <c r="QV185" s="47"/>
      <c r="QW185" s="47"/>
      <c r="QX185" s="47"/>
      <c r="QY185" s="47"/>
      <c r="QZ185" s="47"/>
      <c r="RA185" s="47"/>
      <c r="RB185" s="47"/>
      <c r="RC185" s="47"/>
      <c r="RD185" s="47"/>
      <c r="RE185" s="47"/>
      <c r="RF185" s="47"/>
      <c r="RG185" s="47"/>
      <c r="RH185" s="47"/>
      <c r="RI185" s="47"/>
      <c r="RJ185" s="47"/>
      <c r="RK185" s="47"/>
      <c r="RL185" s="47"/>
      <c r="RM185" s="47"/>
      <c r="RN185" s="47"/>
      <c r="RO185" s="47"/>
      <c r="RP185" s="47"/>
      <c r="RQ185" s="47"/>
      <c r="RR185" s="47"/>
      <c r="RS185" s="47"/>
      <c r="RT185" s="47"/>
      <c r="RU185" s="47"/>
      <c r="RV185" s="47"/>
      <c r="RW185" s="47"/>
      <c r="RX185" s="47"/>
      <c r="RY185" s="47"/>
      <c r="RZ185" s="47"/>
      <c r="SA185" s="47"/>
      <c r="SB185" s="47"/>
      <c r="SC185" s="47"/>
      <c r="SD185" s="47"/>
      <c r="SE185" s="47"/>
      <c r="SF185" s="47"/>
      <c r="SG185" s="47"/>
      <c r="SH185" s="47"/>
      <c r="SI185" s="47"/>
      <c r="SJ185" s="47"/>
    </row>
    <row r="186" spans="1:504" s="33" customFormat="1" x14ac:dyDescent="0.25">
      <c r="A186" s="33" t="str">
        <f>'Liste élèves'!A186</f>
        <v/>
      </c>
      <c r="B186" s="33" t="str">
        <f>IF('Liste élèves'!B186="","",'Liste élèves'!B186)</f>
        <v/>
      </c>
      <c r="C186" s="33" t="str">
        <f>IF('Liste élèves'!C186="","",'Liste élèves'!C186)</f>
        <v/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47"/>
      <c r="KC186" s="47"/>
      <c r="KD186" s="47"/>
      <c r="KE186" s="47"/>
      <c r="KF186" s="47"/>
      <c r="KG186" s="47"/>
      <c r="KH186" s="47"/>
      <c r="KI186" s="47"/>
      <c r="KJ186" s="47"/>
      <c r="KK186" s="47"/>
      <c r="KL186" s="47"/>
      <c r="KM186" s="47"/>
      <c r="KN186" s="47"/>
      <c r="KO186" s="47"/>
      <c r="KP186" s="47"/>
      <c r="KQ186" s="47"/>
      <c r="KR186" s="47"/>
      <c r="KS186" s="47"/>
      <c r="KT186" s="47"/>
      <c r="KU186" s="47"/>
      <c r="KV186" s="47"/>
      <c r="KW186" s="47"/>
      <c r="KX186" s="47"/>
      <c r="KY186" s="47"/>
      <c r="KZ186" s="47"/>
      <c r="LA186" s="47"/>
      <c r="LB186" s="47"/>
      <c r="LC186" s="47"/>
      <c r="LD186" s="47"/>
      <c r="LE186" s="47"/>
      <c r="LF186" s="47"/>
      <c r="LG186" s="47"/>
      <c r="LH186" s="47"/>
      <c r="LI186" s="47"/>
      <c r="LJ186" s="47"/>
      <c r="LK186" s="47"/>
      <c r="LL186" s="47"/>
      <c r="LM186" s="47"/>
      <c r="LN186" s="47"/>
      <c r="LO186" s="47"/>
      <c r="LP186" s="47"/>
      <c r="LQ186" s="47"/>
      <c r="LR186" s="47"/>
      <c r="LS186" s="47"/>
      <c r="LT186" s="47"/>
      <c r="LU186" s="47"/>
      <c r="LV186" s="47"/>
      <c r="LW186" s="47"/>
      <c r="LX186" s="47"/>
      <c r="LY186" s="47"/>
      <c r="LZ186" s="47"/>
      <c r="MA186" s="47"/>
      <c r="MB186" s="47"/>
      <c r="MC186" s="47"/>
      <c r="MD186" s="47"/>
      <c r="ME186" s="47"/>
      <c r="MF186" s="47"/>
      <c r="MG186" s="47"/>
      <c r="MH186" s="47"/>
      <c r="MI186" s="47"/>
      <c r="MJ186" s="47"/>
      <c r="MK186" s="47"/>
      <c r="ML186" s="47"/>
      <c r="MM186" s="47"/>
      <c r="MN186" s="47"/>
      <c r="MO186" s="47"/>
      <c r="MP186" s="47"/>
      <c r="MQ186" s="47"/>
      <c r="MR186" s="47"/>
      <c r="MS186" s="47"/>
      <c r="MT186" s="47"/>
      <c r="MU186" s="47"/>
      <c r="MV186" s="47"/>
      <c r="MW186" s="47"/>
      <c r="MX186" s="47"/>
      <c r="MY186" s="47"/>
      <c r="MZ186" s="47"/>
      <c r="NA186" s="47"/>
      <c r="NB186" s="47"/>
      <c r="NC186" s="47"/>
      <c r="ND186" s="47"/>
      <c r="NE186" s="47"/>
      <c r="NF186" s="47"/>
      <c r="NG186" s="47"/>
      <c r="NH186" s="47"/>
      <c r="NI186" s="47"/>
      <c r="NJ186" s="47"/>
      <c r="NK186" s="47"/>
      <c r="NL186" s="47"/>
      <c r="NM186" s="47"/>
      <c r="NN186" s="47"/>
      <c r="NO186" s="47"/>
      <c r="NP186" s="47"/>
      <c r="NQ186" s="47"/>
      <c r="NR186" s="47"/>
      <c r="NS186" s="47"/>
      <c r="NT186" s="47"/>
      <c r="NU186" s="47"/>
      <c r="NV186" s="47"/>
      <c r="NW186" s="47"/>
      <c r="NX186" s="47"/>
      <c r="NY186" s="47"/>
      <c r="NZ186" s="47"/>
      <c r="OA186" s="47"/>
      <c r="OB186" s="47"/>
      <c r="OC186" s="47"/>
      <c r="OD186" s="47"/>
      <c r="OE186" s="47"/>
      <c r="OF186" s="47"/>
      <c r="OG186" s="47"/>
      <c r="OH186" s="47"/>
      <c r="OI186" s="47"/>
      <c r="OJ186" s="47"/>
      <c r="OK186" s="47"/>
      <c r="OL186" s="47"/>
      <c r="OM186" s="47"/>
      <c r="ON186" s="47"/>
      <c r="OO186" s="47"/>
      <c r="OP186" s="47"/>
      <c r="OQ186" s="47"/>
      <c r="OR186" s="47"/>
      <c r="OS186" s="47"/>
      <c r="OT186" s="47"/>
      <c r="OU186" s="47"/>
      <c r="OV186" s="47"/>
      <c r="OW186" s="47"/>
      <c r="OX186" s="47"/>
      <c r="OY186" s="47"/>
      <c r="OZ186" s="47"/>
      <c r="PA186" s="47"/>
      <c r="PB186" s="47"/>
      <c r="PC186" s="47"/>
      <c r="PD186" s="47"/>
      <c r="PE186" s="47"/>
      <c r="PF186" s="47"/>
      <c r="PG186" s="47"/>
      <c r="PH186" s="47"/>
      <c r="PI186" s="47"/>
      <c r="PJ186" s="47"/>
      <c r="PK186" s="47"/>
      <c r="PL186" s="47"/>
      <c r="PM186" s="47"/>
      <c r="PN186" s="47"/>
      <c r="PO186" s="47"/>
      <c r="PP186" s="47"/>
      <c r="PQ186" s="47"/>
      <c r="PR186" s="47"/>
      <c r="PS186" s="47"/>
      <c r="PT186" s="47"/>
      <c r="PU186" s="47"/>
      <c r="PV186" s="47"/>
      <c r="PW186" s="47"/>
      <c r="PX186" s="47"/>
      <c r="PY186" s="47"/>
      <c r="PZ186" s="47"/>
      <c r="QA186" s="47"/>
      <c r="QB186" s="47"/>
      <c r="QC186" s="47"/>
      <c r="QD186" s="47"/>
      <c r="QE186" s="47"/>
      <c r="QF186" s="47"/>
      <c r="QG186" s="47"/>
      <c r="QH186" s="47"/>
      <c r="QI186" s="47"/>
      <c r="QJ186" s="47"/>
      <c r="QK186" s="47"/>
      <c r="QL186" s="47"/>
      <c r="QM186" s="47"/>
      <c r="QN186" s="47"/>
      <c r="QO186" s="47"/>
      <c r="QP186" s="47"/>
      <c r="QQ186" s="47"/>
      <c r="QR186" s="47"/>
      <c r="QS186" s="47"/>
      <c r="QT186" s="47"/>
      <c r="QU186" s="47"/>
      <c r="QV186" s="47"/>
      <c r="QW186" s="47"/>
      <c r="QX186" s="47"/>
      <c r="QY186" s="47"/>
      <c r="QZ186" s="47"/>
      <c r="RA186" s="47"/>
      <c r="RB186" s="47"/>
      <c r="RC186" s="47"/>
      <c r="RD186" s="47"/>
      <c r="RE186" s="47"/>
      <c r="RF186" s="47"/>
      <c r="RG186" s="47"/>
      <c r="RH186" s="47"/>
      <c r="RI186" s="47"/>
      <c r="RJ186" s="47"/>
      <c r="RK186" s="47"/>
      <c r="RL186" s="47"/>
      <c r="RM186" s="47"/>
      <c r="RN186" s="47"/>
      <c r="RO186" s="47"/>
      <c r="RP186" s="47"/>
      <c r="RQ186" s="47"/>
      <c r="RR186" s="47"/>
      <c r="RS186" s="47"/>
      <c r="RT186" s="47"/>
      <c r="RU186" s="47"/>
      <c r="RV186" s="47"/>
      <c r="RW186" s="47"/>
      <c r="RX186" s="47"/>
      <c r="RY186" s="47"/>
      <c r="RZ186" s="47"/>
      <c r="SA186" s="47"/>
      <c r="SB186" s="47"/>
      <c r="SC186" s="47"/>
      <c r="SD186" s="47"/>
      <c r="SE186" s="47"/>
      <c r="SF186" s="47"/>
      <c r="SG186" s="47"/>
      <c r="SH186" s="47"/>
      <c r="SI186" s="47"/>
      <c r="SJ186" s="47"/>
    </row>
    <row r="187" spans="1:504" s="33" customFormat="1" x14ac:dyDescent="0.25">
      <c r="A187" s="33" t="str">
        <f>'Liste élèves'!A187</f>
        <v/>
      </c>
      <c r="B187" s="33" t="str">
        <f>IF('Liste élèves'!B187="","",'Liste élèves'!B187)</f>
        <v/>
      </c>
      <c r="C187" s="33" t="str">
        <f>IF('Liste élèves'!C187="","",'Liste élèves'!C187)</f>
        <v/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  <c r="JD187" s="47"/>
      <c r="JE187" s="47"/>
      <c r="JF187" s="47"/>
      <c r="JG187" s="47"/>
      <c r="JH187" s="47"/>
      <c r="JI187" s="47"/>
      <c r="JJ187" s="47"/>
      <c r="JK187" s="47"/>
      <c r="JL187" s="47"/>
      <c r="JM187" s="47"/>
      <c r="JN187" s="47"/>
      <c r="JO187" s="47"/>
      <c r="JP187" s="47"/>
      <c r="JQ187" s="47"/>
      <c r="JR187" s="47"/>
      <c r="JS187" s="47"/>
      <c r="JT187" s="47"/>
      <c r="JU187" s="47"/>
      <c r="JV187" s="47"/>
      <c r="JW187" s="47"/>
      <c r="JX187" s="47"/>
      <c r="JY187" s="47"/>
      <c r="JZ187" s="47"/>
      <c r="KA187" s="47"/>
      <c r="KB187" s="47"/>
      <c r="KC187" s="47"/>
      <c r="KD187" s="47"/>
      <c r="KE187" s="47"/>
      <c r="KF187" s="47"/>
      <c r="KG187" s="47"/>
      <c r="KH187" s="47"/>
      <c r="KI187" s="47"/>
      <c r="KJ187" s="47"/>
      <c r="KK187" s="47"/>
      <c r="KL187" s="47"/>
      <c r="KM187" s="47"/>
      <c r="KN187" s="47"/>
      <c r="KO187" s="47"/>
      <c r="KP187" s="47"/>
      <c r="KQ187" s="47"/>
      <c r="KR187" s="47"/>
      <c r="KS187" s="47"/>
      <c r="KT187" s="47"/>
      <c r="KU187" s="47"/>
      <c r="KV187" s="47"/>
      <c r="KW187" s="47"/>
      <c r="KX187" s="47"/>
      <c r="KY187" s="47"/>
      <c r="KZ187" s="47"/>
      <c r="LA187" s="47"/>
      <c r="LB187" s="47"/>
      <c r="LC187" s="47"/>
      <c r="LD187" s="47"/>
      <c r="LE187" s="47"/>
      <c r="LF187" s="47"/>
      <c r="LG187" s="47"/>
      <c r="LH187" s="47"/>
      <c r="LI187" s="47"/>
      <c r="LJ187" s="47"/>
      <c r="LK187" s="47"/>
      <c r="LL187" s="47"/>
      <c r="LM187" s="47"/>
      <c r="LN187" s="47"/>
      <c r="LO187" s="47"/>
      <c r="LP187" s="47"/>
      <c r="LQ187" s="47"/>
      <c r="LR187" s="47"/>
      <c r="LS187" s="47"/>
      <c r="LT187" s="47"/>
      <c r="LU187" s="47"/>
      <c r="LV187" s="47"/>
      <c r="LW187" s="47"/>
      <c r="LX187" s="47"/>
      <c r="LY187" s="47"/>
      <c r="LZ187" s="47"/>
      <c r="MA187" s="47"/>
      <c r="MB187" s="47"/>
      <c r="MC187" s="47"/>
      <c r="MD187" s="47"/>
      <c r="ME187" s="47"/>
      <c r="MF187" s="47"/>
      <c r="MG187" s="47"/>
      <c r="MH187" s="47"/>
      <c r="MI187" s="47"/>
      <c r="MJ187" s="47"/>
      <c r="MK187" s="47"/>
      <c r="ML187" s="47"/>
      <c r="MM187" s="47"/>
      <c r="MN187" s="47"/>
      <c r="MO187" s="47"/>
      <c r="MP187" s="47"/>
      <c r="MQ187" s="47"/>
      <c r="MR187" s="47"/>
      <c r="MS187" s="47"/>
      <c r="MT187" s="47"/>
      <c r="MU187" s="47"/>
      <c r="MV187" s="47"/>
      <c r="MW187" s="47"/>
      <c r="MX187" s="47"/>
      <c r="MY187" s="47"/>
      <c r="MZ187" s="47"/>
      <c r="NA187" s="47"/>
      <c r="NB187" s="47"/>
      <c r="NC187" s="47"/>
      <c r="ND187" s="47"/>
      <c r="NE187" s="47"/>
      <c r="NF187" s="47"/>
      <c r="NG187" s="47"/>
      <c r="NH187" s="47"/>
      <c r="NI187" s="47"/>
      <c r="NJ187" s="47"/>
      <c r="NK187" s="47"/>
      <c r="NL187" s="47"/>
      <c r="NM187" s="47"/>
      <c r="NN187" s="47"/>
      <c r="NO187" s="47"/>
      <c r="NP187" s="47"/>
      <c r="NQ187" s="47"/>
      <c r="NR187" s="47"/>
      <c r="NS187" s="47"/>
      <c r="NT187" s="47"/>
      <c r="NU187" s="47"/>
      <c r="NV187" s="47"/>
      <c r="NW187" s="47"/>
      <c r="NX187" s="47"/>
      <c r="NY187" s="47"/>
      <c r="NZ187" s="47"/>
      <c r="OA187" s="47"/>
      <c r="OB187" s="47"/>
      <c r="OC187" s="47"/>
      <c r="OD187" s="47"/>
      <c r="OE187" s="47"/>
      <c r="OF187" s="47"/>
      <c r="OG187" s="47"/>
      <c r="OH187" s="47"/>
      <c r="OI187" s="47"/>
      <c r="OJ187" s="47"/>
      <c r="OK187" s="47"/>
      <c r="OL187" s="47"/>
      <c r="OM187" s="47"/>
      <c r="ON187" s="47"/>
      <c r="OO187" s="47"/>
      <c r="OP187" s="47"/>
      <c r="OQ187" s="47"/>
      <c r="OR187" s="47"/>
      <c r="OS187" s="47"/>
      <c r="OT187" s="47"/>
      <c r="OU187" s="47"/>
      <c r="OV187" s="47"/>
      <c r="OW187" s="47"/>
      <c r="OX187" s="47"/>
      <c r="OY187" s="47"/>
      <c r="OZ187" s="47"/>
      <c r="PA187" s="47"/>
      <c r="PB187" s="47"/>
      <c r="PC187" s="47"/>
      <c r="PD187" s="47"/>
      <c r="PE187" s="47"/>
      <c r="PF187" s="47"/>
      <c r="PG187" s="47"/>
      <c r="PH187" s="47"/>
      <c r="PI187" s="47"/>
      <c r="PJ187" s="47"/>
      <c r="PK187" s="47"/>
      <c r="PL187" s="47"/>
      <c r="PM187" s="47"/>
      <c r="PN187" s="47"/>
      <c r="PO187" s="47"/>
      <c r="PP187" s="47"/>
      <c r="PQ187" s="47"/>
      <c r="PR187" s="47"/>
      <c r="PS187" s="47"/>
      <c r="PT187" s="47"/>
      <c r="PU187" s="47"/>
      <c r="PV187" s="47"/>
      <c r="PW187" s="47"/>
      <c r="PX187" s="47"/>
      <c r="PY187" s="47"/>
      <c r="PZ187" s="47"/>
      <c r="QA187" s="47"/>
      <c r="QB187" s="47"/>
      <c r="QC187" s="47"/>
      <c r="QD187" s="47"/>
      <c r="QE187" s="47"/>
      <c r="QF187" s="47"/>
      <c r="QG187" s="47"/>
      <c r="QH187" s="47"/>
      <c r="QI187" s="47"/>
      <c r="QJ187" s="47"/>
      <c r="QK187" s="47"/>
      <c r="QL187" s="47"/>
      <c r="QM187" s="47"/>
      <c r="QN187" s="47"/>
      <c r="QO187" s="47"/>
      <c r="QP187" s="47"/>
      <c r="QQ187" s="47"/>
      <c r="QR187" s="47"/>
      <c r="QS187" s="47"/>
      <c r="QT187" s="47"/>
      <c r="QU187" s="47"/>
      <c r="QV187" s="47"/>
      <c r="QW187" s="47"/>
      <c r="QX187" s="47"/>
      <c r="QY187" s="47"/>
      <c r="QZ187" s="47"/>
      <c r="RA187" s="47"/>
      <c r="RB187" s="47"/>
      <c r="RC187" s="47"/>
      <c r="RD187" s="47"/>
      <c r="RE187" s="47"/>
      <c r="RF187" s="47"/>
      <c r="RG187" s="47"/>
      <c r="RH187" s="47"/>
      <c r="RI187" s="47"/>
      <c r="RJ187" s="47"/>
      <c r="RK187" s="47"/>
      <c r="RL187" s="47"/>
      <c r="RM187" s="47"/>
      <c r="RN187" s="47"/>
      <c r="RO187" s="47"/>
      <c r="RP187" s="47"/>
      <c r="RQ187" s="47"/>
      <c r="RR187" s="47"/>
      <c r="RS187" s="47"/>
      <c r="RT187" s="47"/>
      <c r="RU187" s="47"/>
      <c r="RV187" s="47"/>
      <c r="RW187" s="47"/>
      <c r="RX187" s="47"/>
      <c r="RY187" s="47"/>
      <c r="RZ187" s="47"/>
      <c r="SA187" s="47"/>
      <c r="SB187" s="47"/>
      <c r="SC187" s="47"/>
      <c r="SD187" s="47"/>
      <c r="SE187" s="47"/>
      <c r="SF187" s="47"/>
      <c r="SG187" s="47"/>
      <c r="SH187" s="47"/>
      <c r="SI187" s="47"/>
      <c r="SJ187" s="47"/>
    </row>
    <row r="188" spans="1:504" s="33" customFormat="1" x14ac:dyDescent="0.25">
      <c r="A188" s="33" t="str">
        <f>'Liste élèves'!A188</f>
        <v/>
      </c>
      <c r="B188" s="33" t="str">
        <f>IF('Liste élèves'!B188="","",'Liste élèves'!B188)</f>
        <v/>
      </c>
      <c r="C188" s="33" t="str">
        <f>IF('Liste élèves'!C188="","",'Liste élèves'!C188)</f>
        <v/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47"/>
      <c r="KC188" s="47"/>
      <c r="KD188" s="47"/>
      <c r="KE188" s="47"/>
      <c r="KF188" s="47"/>
      <c r="KG188" s="47"/>
      <c r="KH188" s="47"/>
      <c r="KI188" s="47"/>
      <c r="KJ188" s="47"/>
      <c r="KK188" s="47"/>
      <c r="KL188" s="47"/>
      <c r="KM188" s="47"/>
      <c r="KN188" s="47"/>
      <c r="KO188" s="47"/>
      <c r="KP188" s="47"/>
      <c r="KQ188" s="47"/>
      <c r="KR188" s="47"/>
      <c r="KS188" s="47"/>
      <c r="KT188" s="47"/>
      <c r="KU188" s="47"/>
      <c r="KV188" s="47"/>
      <c r="KW188" s="47"/>
      <c r="KX188" s="47"/>
      <c r="KY188" s="47"/>
      <c r="KZ188" s="47"/>
      <c r="LA188" s="47"/>
      <c r="LB188" s="47"/>
      <c r="LC188" s="47"/>
      <c r="LD188" s="47"/>
      <c r="LE188" s="47"/>
      <c r="LF188" s="47"/>
      <c r="LG188" s="47"/>
      <c r="LH188" s="47"/>
      <c r="LI188" s="47"/>
      <c r="LJ188" s="47"/>
      <c r="LK188" s="47"/>
      <c r="LL188" s="47"/>
      <c r="LM188" s="47"/>
      <c r="LN188" s="47"/>
      <c r="LO188" s="47"/>
      <c r="LP188" s="47"/>
      <c r="LQ188" s="47"/>
      <c r="LR188" s="47"/>
      <c r="LS188" s="47"/>
      <c r="LT188" s="47"/>
      <c r="LU188" s="47"/>
      <c r="LV188" s="47"/>
      <c r="LW188" s="47"/>
      <c r="LX188" s="47"/>
      <c r="LY188" s="47"/>
      <c r="LZ188" s="47"/>
      <c r="MA188" s="47"/>
      <c r="MB188" s="47"/>
      <c r="MC188" s="47"/>
      <c r="MD188" s="47"/>
      <c r="ME188" s="47"/>
      <c r="MF188" s="47"/>
      <c r="MG188" s="47"/>
      <c r="MH188" s="47"/>
      <c r="MI188" s="47"/>
      <c r="MJ188" s="47"/>
      <c r="MK188" s="47"/>
      <c r="ML188" s="47"/>
      <c r="MM188" s="47"/>
      <c r="MN188" s="47"/>
      <c r="MO188" s="47"/>
      <c r="MP188" s="47"/>
      <c r="MQ188" s="47"/>
      <c r="MR188" s="47"/>
      <c r="MS188" s="47"/>
      <c r="MT188" s="47"/>
      <c r="MU188" s="47"/>
      <c r="MV188" s="47"/>
      <c r="MW188" s="47"/>
      <c r="MX188" s="47"/>
      <c r="MY188" s="47"/>
      <c r="MZ188" s="47"/>
      <c r="NA188" s="47"/>
      <c r="NB188" s="47"/>
      <c r="NC188" s="47"/>
      <c r="ND188" s="47"/>
      <c r="NE188" s="47"/>
      <c r="NF188" s="47"/>
      <c r="NG188" s="47"/>
      <c r="NH188" s="47"/>
      <c r="NI188" s="47"/>
      <c r="NJ188" s="47"/>
      <c r="NK188" s="47"/>
      <c r="NL188" s="47"/>
      <c r="NM188" s="47"/>
      <c r="NN188" s="47"/>
      <c r="NO188" s="47"/>
      <c r="NP188" s="47"/>
      <c r="NQ188" s="47"/>
      <c r="NR188" s="47"/>
      <c r="NS188" s="47"/>
      <c r="NT188" s="47"/>
      <c r="NU188" s="47"/>
      <c r="NV188" s="47"/>
      <c r="NW188" s="47"/>
      <c r="NX188" s="47"/>
      <c r="NY188" s="47"/>
      <c r="NZ188" s="47"/>
      <c r="OA188" s="47"/>
      <c r="OB188" s="47"/>
      <c r="OC188" s="47"/>
      <c r="OD188" s="47"/>
      <c r="OE188" s="47"/>
      <c r="OF188" s="47"/>
      <c r="OG188" s="47"/>
      <c r="OH188" s="47"/>
      <c r="OI188" s="47"/>
      <c r="OJ188" s="47"/>
      <c r="OK188" s="47"/>
      <c r="OL188" s="47"/>
      <c r="OM188" s="47"/>
      <c r="ON188" s="47"/>
      <c r="OO188" s="47"/>
      <c r="OP188" s="47"/>
      <c r="OQ188" s="47"/>
      <c r="OR188" s="47"/>
      <c r="OS188" s="47"/>
      <c r="OT188" s="47"/>
      <c r="OU188" s="47"/>
      <c r="OV188" s="47"/>
      <c r="OW188" s="47"/>
      <c r="OX188" s="47"/>
      <c r="OY188" s="47"/>
      <c r="OZ188" s="47"/>
      <c r="PA188" s="47"/>
      <c r="PB188" s="47"/>
      <c r="PC188" s="47"/>
      <c r="PD188" s="47"/>
      <c r="PE188" s="47"/>
      <c r="PF188" s="47"/>
      <c r="PG188" s="47"/>
      <c r="PH188" s="47"/>
      <c r="PI188" s="47"/>
      <c r="PJ188" s="47"/>
      <c r="PK188" s="47"/>
      <c r="PL188" s="47"/>
      <c r="PM188" s="47"/>
      <c r="PN188" s="47"/>
      <c r="PO188" s="47"/>
      <c r="PP188" s="47"/>
      <c r="PQ188" s="47"/>
      <c r="PR188" s="47"/>
      <c r="PS188" s="47"/>
      <c r="PT188" s="47"/>
      <c r="PU188" s="47"/>
      <c r="PV188" s="47"/>
      <c r="PW188" s="47"/>
      <c r="PX188" s="47"/>
      <c r="PY188" s="47"/>
      <c r="PZ188" s="47"/>
      <c r="QA188" s="47"/>
      <c r="QB188" s="47"/>
      <c r="QC188" s="47"/>
      <c r="QD188" s="47"/>
      <c r="QE188" s="47"/>
      <c r="QF188" s="47"/>
      <c r="QG188" s="47"/>
      <c r="QH188" s="47"/>
      <c r="QI188" s="47"/>
      <c r="QJ188" s="47"/>
      <c r="QK188" s="47"/>
      <c r="QL188" s="47"/>
      <c r="QM188" s="47"/>
      <c r="QN188" s="47"/>
      <c r="QO188" s="47"/>
      <c r="QP188" s="47"/>
      <c r="QQ188" s="47"/>
      <c r="QR188" s="47"/>
      <c r="QS188" s="47"/>
      <c r="QT188" s="47"/>
      <c r="QU188" s="47"/>
      <c r="QV188" s="47"/>
      <c r="QW188" s="47"/>
      <c r="QX188" s="47"/>
      <c r="QY188" s="47"/>
      <c r="QZ188" s="47"/>
      <c r="RA188" s="47"/>
      <c r="RB188" s="47"/>
      <c r="RC188" s="47"/>
      <c r="RD188" s="47"/>
      <c r="RE188" s="47"/>
      <c r="RF188" s="47"/>
      <c r="RG188" s="47"/>
      <c r="RH188" s="47"/>
      <c r="RI188" s="47"/>
      <c r="RJ188" s="47"/>
      <c r="RK188" s="47"/>
      <c r="RL188" s="47"/>
      <c r="RM188" s="47"/>
      <c r="RN188" s="47"/>
      <c r="RO188" s="47"/>
      <c r="RP188" s="47"/>
      <c r="RQ188" s="47"/>
      <c r="RR188" s="47"/>
      <c r="RS188" s="47"/>
      <c r="RT188" s="47"/>
      <c r="RU188" s="47"/>
      <c r="RV188" s="47"/>
      <c r="RW188" s="47"/>
      <c r="RX188" s="47"/>
      <c r="RY188" s="47"/>
      <c r="RZ188" s="47"/>
      <c r="SA188" s="47"/>
      <c r="SB188" s="47"/>
      <c r="SC188" s="47"/>
      <c r="SD188" s="47"/>
      <c r="SE188" s="47"/>
      <c r="SF188" s="47"/>
      <c r="SG188" s="47"/>
      <c r="SH188" s="47"/>
      <c r="SI188" s="47"/>
      <c r="SJ188" s="47"/>
    </row>
    <row r="189" spans="1:504" s="33" customFormat="1" x14ac:dyDescent="0.25">
      <c r="A189" s="33" t="str">
        <f>'Liste élèves'!A189</f>
        <v/>
      </c>
      <c r="B189" s="33" t="str">
        <f>IF('Liste élèves'!B189="","",'Liste élèves'!B189)</f>
        <v/>
      </c>
      <c r="C189" s="33" t="str">
        <f>IF('Liste élèves'!C189="","",'Liste élèves'!C189)</f>
        <v/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47"/>
      <c r="KC189" s="47"/>
      <c r="KD189" s="47"/>
      <c r="KE189" s="47"/>
      <c r="KF189" s="47"/>
      <c r="KG189" s="47"/>
      <c r="KH189" s="47"/>
      <c r="KI189" s="47"/>
      <c r="KJ189" s="47"/>
      <c r="KK189" s="47"/>
      <c r="KL189" s="47"/>
      <c r="KM189" s="47"/>
      <c r="KN189" s="47"/>
      <c r="KO189" s="47"/>
      <c r="KP189" s="47"/>
      <c r="KQ189" s="47"/>
      <c r="KR189" s="47"/>
      <c r="KS189" s="47"/>
      <c r="KT189" s="47"/>
      <c r="KU189" s="47"/>
      <c r="KV189" s="47"/>
      <c r="KW189" s="47"/>
      <c r="KX189" s="47"/>
      <c r="KY189" s="47"/>
      <c r="KZ189" s="47"/>
      <c r="LA189" s="47"/>
      <c r="LB189" s="47"/>
      <c r="LC189" s="47"/>
      <c r="LD189" s="47"/>
      <c r="LE189" s="47"/>
      <c r="LF189" s="47"/>
      <c r="LG189" s="47"/>
      <c r="LH189" s="47"/>
      <c r="LI189" s="47"/>
      <c r="LJ189" s="47"/>
      <c r="LK189" s="47"/>
      <c r="LL189" s="47"/>
      <c r="LM189" s="47"/>
      <c r="LN189" s="47"/>
      <c r="LO189" s="47"/>
      <c r="LP189" s="47"/>
      <c r="LQ189" s="47"/>
      <c r="LR189" s="47"/>
      <c r="LS189" s="47"/>
      <c r="LT189" s="47"/>
      <c r="LU189" s="47"/>
      <c r="LV189" s="47"/>
      <c r="LW189" s="47"/>
      <c r="LX189" s="47"/>
      <c r="LY189" s="47"/>
      <c r="LZ189" s="47"/>
      <c r="MA189" s="47"/>
      <c r="MB189" s="47"/>
      <c r="MC189" s="47"/>
      <c r="MD189" s="47"/>
      <c r="ME189" s="47"/>
      <c r="MF189" s="47"/>
      <c r="MG189" s="47"/>
      <c r="MH189" s="47"/>
      <c r="MI189" s="47"/>
      <c r="MJ189" s="47"/>
      <c r="MK189" s="47"/>
      <c r="ML189" s="47"/>
      <c r="MM189" s="47"/>
      <c r="MN189" s="47"/>
      <c r="MO189" s="47"/>
      <c r="MP189" s="47"/>
      <c r="MQ189" s="47"/>
      <c r="MR189" s="47"/>
      <c r="MS189" s="47"/>
      <c r="MT189" s="47"/>
      <c r="MU189" s="47"/>
      <c r="MV189" s="47"/>
      <c r="MW189" s="47"/>
      <c r="MX189" s="47"/>
      <c r="MY189" s="47"/>
      <c r="MZ189" s="47"/>
      <c r="NA189" s="47"/>
      <c r="NB189" s="47"/>
      <c r="NC189" s="47"/>
      <c r="ND189" s="47"/>
      <c r="NE189" s="47"/>
      <c r="NF189" s="47"/>
      <c r="NG189" s="47"/>
      <c r="NH189" s="47"/>
      <c r="NI189" s="47"/>
      <c r="NJ189" s="47"/>
      <c r="NK189" s="47"/>
      <c r="NL189" s="47"/>
      <c r="NM189" s="47"/>
      <c r="NN189" s="47"/>
      <c r="NO189" s="47"/>
      <c r="NP189" s="47"/>
      <c r="NQ189" s="47"/>
      <c r="NR189" s="47"/>
      <c r="NS189" s="47"/>
      <c r="NT189" s="47"/>
      <c r="NU189" s="47"/>
      <c r="NV189" s="47"/>
      <c r="NW189" s="47"/>
      <c r="NX189" s="47"/>
      <c r="NY189" s="47"/>
      <c r="NZ189" s="47"/>
      <c r="OA189" s="47"/>
      <c r="OB189" s="47"/>
      <c r="OC189" s="47"/>
      <c r="OD189" s="47"/>
      <c r="OE189" s="47"/>
      <c r="OF189" s="47"/>
      <c r="OG189" s="47"/>
      <c r="OH189" s="47"/>
      <c r="OI189" s="47"/>
      <c r="OJ189" s="47"/>
      <c r="OK189" s="47"/>
      <c r="OL189" s="47"/>
      <c r="OM189" s="47"/>
      <c r="ON189" s="47"/>
      <c r="OO189" s="47"/>
      <c r="OP189" s="47"/>
      <c r="OQ189" s="47"/>
      <c r="OR189" s="47"/>
      <c r="OS189" s="47"/>
      <c r="OT189" s="47"/>
      <c r="OU189" s="47"/>
      <c r="OV189" s="47"/>
      <c r="OW189" s="47"/>
      <c r="OX189" s="47"/>
      <c r="OY189" s="47"/>
      <c r="OZ189" s="47"/>
      <c r="PA189" s="47"/>
      <c r="PB189" s="47"/>
      <c r="PC189" s="47"/>
      <c r="PD189" s="47"/>
      <c r="PE189" s="47"/>
      <c r="PF189" s="47"/>
      <c r="PG189" s="47"/>
      <c r="PH189" s="47"/>
      <c r="PI189" s="47"/>
      <c r="PJ189" s="47"/>
      <c r="PK189" s="47"/>
      <c r="PL189" s="47"/>
      <c r="PM189" s="47"/>
      <c r="PN189" s="47"/>
      <c r="PO189" s="47"/>
      <c r="PP189" s="47"/>
      <c r="PQ189" s="47"/>
      <c r="PR189" s="47"/>
      <c r="PS189" s="47"/>
      <c r="PT189" s="47"/>
      <c r="PU189" s="47"/>
      <c r="PV189" s="47"/>
      <c r="PW189" s="47"/>
      <c r="PX189" s="47"/>
      <c r="PY189" s="47"/>
      <c r="PZ189" s="47"/>
      <c r="QA189" s="47"/>
      <c r="QB189" s="47"/>
      <c r="QC189" s="47"/>
      <c r="QD189" s="47"/>
      <c r="QE189" s="47"/>
      <c r="QF189" s="47"/>
      <c r="QG189" s="47"/>
      <c r="QH189" s="47"/>
      <c r="QI189" s="47"/>
      <c r="QJ189" s="47"/>
      <c r="QK189" s="47"/>
      <c r="QL189" s="47"/>
      <c r="QM189" s="47"/>
      <c r="QN189" s="47"/>
      <c r="QO189" s="47"/>
      <c r="QP189" s="47"/>
      <c r="QQ189" s="47"/>
      <c r="QR189" s="47"/>
      <c r="QS189" s="47"/>
      <c r="QT189" s="47"/>
      <c r="QU189" s="47"/>
      <c r="QV189" s="47"/>
      <c r="QW189" s="47"/>
      <c r="QX189" s="47"/>
      <c r="QY189" s="47"/>
      <c r="QZ189" s="47"/>
      <c r="RA189" s="47"/>
      <c r="RB189" s="47"/>
      <c r="RC189" s="47"/>
      <c r="RD189" s="47"/>
      <c r="RE189" s="47"/>
      <c r="RF189" s="47"/>
      <c r="RG189" s="47"/>
      <c r="RH189" s="47"/>
      <c r="RI189" s="47"/>
      <c r="RJ189" s="47"/>
      <c r="RK189" s="47"/>
      <c r="RL189" s="47"/>
      <c r="RM189" s="47"/>
      <c r="RN189" s="47"/>
      <c r="RO189" s="47"/>
      <c r="RP189" s="47"/>
      <c r="RQ189" s="47"/>
      <c r="RR189" s="47"/>
      <c r="RS189" s="47"/>
      <c r="RT189" s="47"/>
      <c r="RU189" s="47"/>
      <c r="RV189" s="47"/>
      <c r="RW189" s="47"/>
      <c r="RX189" s="47"/>
      <c r="RY189" s="47"/>
      <c r="RZ189" s="47"/>
      <c r="SA189" s="47"/>
      <c r="SB189" s="47"/>
      <c r="SC189" s="47"/>
      <c r="SD189" s="47"/>
      <c r="SE189" s="47"/>
      <c r="SF189" s="47"/>
      <c r="SG189" s="47"/>
      <c r="SH189" s="47"/>
      <c r="SI189" s="47"/>
      <c r="SJ189" s="47"/>
    </row>
    <row r="190" spans="1:504" s="33" customFormat="1" x14ac:dyDescent="0.25">
      <c r="A190" s="33" t="str">
        <f>'Liste élèves'!A190</f>
        <v/>
      </c>
      <c r="B190" s="33" t="str">
        <f>IF('Liste élèves'!B190="","",'Liste élèves'!B190)</f>
        <v/>
      </c>
      <c r="C190" s="33" t="str">
        <f>IF('Liste élèves'!C190="","",'Liste élèves'!C190)</f>
        <v/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  <c r="OB190" s="47"/>
      <c r="OC190" s="47"/>
      <c r="OD190" s="47"/>
      <c r="OE190" s="47"/>
      <c r="OF190" s="47"/>
      <c r="OG190" s="47"/>
      <c r="OH190" s="47"/>
      <c r="OI190" s="47"/>
      <c r="OJ190" s="47"/>
      <c r="OK190" s="47"/>
      <c r="OL190" s="47"/>
      <c r="OM190" s="47"/>
      <c r="ON190" s="47"/>
      <c r="OO190" s="47"/>
      <c r="OP190" s="47"/>
      <c r="OQ190" s="47"/>
      <c r="OR190" s="47"/>
      <c r="OS190" s="47"/>
      <c r="OT190" s="47"/>
      <c r="OU190" s="47"/>
      <c r="OV190" s="47"/>
      <c r="OW190" s="47"/>
      <c r="OX190" s="47"/>
      <c r="OY190" s="47"/>
      <c r="OZ190" s="47"/>
      <c r="PA190" s="47"/>
      <c r="PB190" s="47"/>
      <c r="PC190" s="47"/>
      <c r="PD190" s="47"/>
      <c r="PE190" s="47"/>
      <c r="PF190" s="47"/>
      <c r="PG190" s="47"/>
      <c r="PH190" s="47"/>
      <c r="PI190" s="47"/>
      <c r="PJ190" s="47"/>
      <c r="PK190" s="47"/>
      <c r="PL190" s="47"/>
      <c r="PM190" s="47"/>
      <c r="PN190" s="47"/>
      <c r="PO190" s="47"/>
      <c r="PP190" s="47"/>
      <c r="PQ190" s="47"/>
      <c r="PR190" s="47"/>
      <c r="PS190" s="47"/>
      <c r="PT190" s="47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</row>
    <row r="191" spans="1:504" s="33" customFormat="1" x14ac:dyDescent="0.25">
      <c r="A191" s="33" t="str">
        <f>'Liste élèves'!A191</f>
        <v/>
      </c>
      <c r="B191" s="33" t="str">
        <f>IF('Liste élèves'!B191="","",'Liste élèves'!B191)</f>
        <v/>
      </c>
      <c r="C191" s="33" t="str">
        <f>IF('Liste élèves'!C191="","",'Liste élèves'!C191)</f>
        <v/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  <c r="OB191" s="47"/>
      <c r="OC191" s="47"/>
      <c r="OD191" s="47"/>
      <c r="OE191" s="47"/>
      <c r="OF191" s="47"/>
      <c r="OG191" s="47"/>
      <c r="OH191" s="47"/>
      <c r="OI191" s="47"/>
      <c r="OJ191" s="47"/>
      <c r="OK191" s="47"/>
      <c r="OL191" s="47"/>
      <c r="OM191" s="47"/>
      <c r="ON191" s="47"/>
      <c r="OO191" s="47"/>
      <c r="OP191" s="47"/>
      <c r="OQ191" s="47"/>
      <c r="OR191" s="47"/>
      <c r="OS191" s="47"/>
      <c r="OT191" s="47"/>
      <c r="OU191" s="47"/>
      <c r="OV191" s="47"/>
      <c r="OW191" s="47"/>
      <c r="OX191" s="47"/>
      <c r="OY191" s="47"/>
      <c r="OZ191" s="47"/>
      <c r="PA191" s="47"/>
      <c r="PB191" s="47"/>
      <c r="PC191" s="47"/>
      <c r="PD191" s="47"/>
      <c r="PE191" s="47"/>
      <c r="PF191" s="47"/>
      <c r="PG191" s="47"/>
      <c r="PH191" s="47"/>
      <c r="PI191" s="47"/>
      <c r="PJ191" s="47"/>
      <c r="PK191" s="47"/>
      <c r="PL191" s="47"/>
      <c r="PM191" s="47"/>
      <c r="PN191" s="47"/>
      <c r="PO191" s="47"/>
      <c r="PP191" s="47"/>
      <c r="PQ191" s="47"/>
      <c r="PR191" s="47"/>
      <c r="PS191" s="47"/>
      <c r="PT191" s="47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</row>
    <row r="192" spans="1:504" s="33" customFormat="1" x14ac:dyDescent="0.25">
      <c r="A192" s="33" t="str">
        <f>'Liste élèves'!A192</f>
        <v/>
      </c>
      <c r="B192" s="33" t="str">
        <f>IF('Liste élèves'!B192="","",'Liste élèves'!B192)</f>
        <v/>
      </c>
      <c r="C192" s="33" t="str">
        <f>IF('Liste élèves'!C192="","",'Liste élèves'!C192)</f>
        <v/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  <c r="OB192" s="47"/>
      <c r="OC192" s="47"/>
      <c r="OD192" s="47"/>
      <c r="OE192" s="47"/>
      <c r="OF192" s="47"/>
      <c r="OG192" s="47"/>
      <c r="OH192" s="47"/>
      <c r="OI192" s="47"/>
      <c r="OJ192" s="47"/>
      <c r="OK192" s="47"/>
      <c r="OL192" s="47"/>
      <c r="OM192" s="47"/>
      <c r="ON192" s="47"/>
      <c r="OO192" s="47"/>
      <c r="OP192" s="47"/>
      <c r="OQ192" s="47"/>
      <c r="OR192" s="47"/>
      <c r="OS192" s="47"/>
      <c r="OT192" s="47"/>
      <c r="OU192" s="47"/>
      <c r="OV192" s="47"/>
      <c r="OW192" s="47"/>
      <c r="OX192" s="47"/>
      <c r="OY192" s="47"/>
      <c r="OZ192" s="47"/>
      <c r="PA192" s="47"/>
      <c r="PB192" s="47"/>
      <c r="PC192" s="47"/>
      <c r="PD192" s="47"/>
      <c r="PE192" s="47"/>
      <c r="PF192" s="47"/>
      <c r="PG192" s="47"/>
      <c r="PH192" s="47"/>
      <c r="PI192" s="47"/>
      <c r="PJ192" s="47"/>
      <c r="PK192" s="47"/>
      <c r="PL192" s="47"/>
      <c r="PM192" s="47"/>
      <c r="PN192" s="47"/>
      <c r="PO192" s="47"/>
      <c r="PP192" s="47"/>
      <c r="PQ192" s="47"/>
      <c r="PR192" s="47"/>
      <c r="PS192" s="47"/>
      <c r="PT192" s="47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</row>
    <row r="193" spans="1:504" s="33" customFormat="1" x14ac:dyDescent="0.25">
      <c r="A193" s="33" t="str">
        <f>'Liste élèves'!A193</f>
        <v/>
      </c>
      <c r="B193" s="33" t="str">
        <f>IF('Liste élèves'!B193="","",'Liste élèves'!B193)</f>
        <v/>
      </c>
      <c r="C193" s="33" t="str">
        <f>IF('Liste élèves'!C193="","",'Liste élèves'!C193)</f>
        <v/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47"/>
      <c r="KC193" s="47"/>
      <c r="KD193" s="47"/>
      <c r="KE193" s="47"/>
      <c r="KF193" s="47"/>
      <c r="KG193" s="47"/>
      <c r="KH193" s="47"/>
      <c r="KI193" s="47"/>
      <c r="KJ193" s="47"/>
      <c r="KK193" s="47"/>
      <c r="KL193" s="47"/>
      <c r="KM193" s="47"/>
      <c r="KN193" s="47"/>
      <c r="KO193" s="47"/>
      <c r="KP193" s="47"/>
      <c r="KQ193" s="47"/>
      <c r="KR193" s="47"/>
      <c r="KS193" s="47"/>
      <c r="KT193" s="47"/>
      <c r="KU193" s="47"/>
      <c r="KV193" s="47"/>
      <c r="KW193" s="47"/>
      <c r="KX193" s="47"/>
      <c r="KY193" s="47"/>
      <c r="KZ193" s="47"/>
      <c r="LA193" s="47"/>
      <c r="LB193" s="47"/>
      <c r="LC193" s="47"/>
      <c r="LD193" s="47"/>
      <c r="LE193" s="47"/>
      <c r="LF193" s="47"/>
      <c r="LG193" s="47"/>
      <c r="LH193" s="47"/>
      <c r="LI193" s="47"/>
      <c r="LJ193" s="47"/>
      <c r="LK193" s="47"/>
      <c r="LL193" s="47"/>
      <c r="LM193" s="47"/>
      <c r="LN193" s="47"/>
      <c r="LO193" s="47"/>
      <c r="LP193" s="47"/>
      <c r="LQ193" s="47"/>
      <c r="LR193" s="47"/>
      <c r="LS193" s="47"/>
      <c r="LT193" s="47"/>
      <c r="LU193" s="47"/>
      <c r="LV193" s="47"/>
      <c r="LW193" s="47"/>
      <c r="LX193" s="47"/>
      <c r="LY193" s="47"/>
      <c r="LZ193" s="47"/>
      <c r="MA193" s="47"/>
      <c r="MB193" s="47"/>
      <c r="MC193" s="47"/>
      <c r="MD193" s="47"/>
      <c r="ME193" s="47"/>
      <c r="MF193" s="47"/>
      <c r="MG193" s="47"/>
      <c r="MH193" s="47"/>
      <c r="MI193" s="47"/>
      <c r="MJ193" s="47"/>
      <c r="MK193" s="47"/>
      <c r="ML193" s="47"/>
      <c r="MM193" s="47"/>
      <c r="MN193" s="47"/>
      <c r="MO193" s="47"/>
      <c r="MP193" s="47"/>
      <c r="MQ193" s="47"/>
      <c r="MR193" s="47"/>
      <c r="MS193" s="47"/>
      <c r="MT193" s="47"/>
      <c r="MU193" s="47"/>
      <c r="MV193" s="47"/>
      <c r="MW193" s="47"/>
      <c r="MX193" s="47"/>
      <c r="MY193" s="47"/>
      <c r="MZ193" s="47"/>
      <c r="NA193" s="47"/>
      <c r="NB193" s="47"/>
      <c r="NC193" s="47"/>
      <c r="ND193" s="47"/>
      <c r="NE193" s="47"/>
      <c r="NF193" s="47"/>
      <c r="NG193" s="47"/>
      <c r="NH193" s="47"/>
      <c r="NI193" s="47"/>
      <c r="NJ193" s="47"/>
      <c r="NK193" s="47"/>
      <c r="NL193" s="47"/>
      <c r="NM193" s="47"/>
      <c r="NN193" s="47"/>
      <c r="NO193" s="47"/>
      <c r="NP193" s="47"/>
      <c r="NQ193" s="47"/>
      <c r="NR193" s="47"/>
      <c r="NS193" s="47"/>
      <c r="NT193" s="47"/>
      <c r="NU193" s="47"/>
      <c r="NV193" s="47"/>
      <c r="NW193" s="47"/>
      <c r="NX193" s="47"/>
      <c r="NY193" s="47"/>
      <c r="NZ193" s="47"/>
      <c r="OA193" s="47"/>
      <c r="OB193" s="47"/>
      <c r="OC193" s="47"/>
      <c r="OD193" s="47"/>
      <c r="OE193" s="47"/>
      <c r="OF193" s="47"/>
      <c r="OG193" s="47"/>
      <c r="OH193" s="47"/>
      <c r="OI193" s="47"/>
      <c r="OJ193" s="47"/>
      <c r="OK193" s="47"/>
      <c r="OL193" s="47"/>
      <c r="OM193" s="47"/>
      <c r="ON193" s="47"/>
      <c r="OO193" s="47"/>
      <c r="OP193" s="47"/>
      <c r="OQ193" s="47"/>
      <c r="OR193" s="47"/>
      <c r="OS193" s="47"/>
      <c r="OT193" s="47"/>
      <c r="OU193" s="47"/>
      <c r="OV193" s="47"/>
      <c r="OW193" s="47"/>
      <c r="OX193" s="47"/>
      <c r="OY193" s="47"/>
      <c r="OZ193" s="47"/>
      <c r="PA193" s="47"/>
      <c r="PB193" s="47"/>
      <c r="PC193" s="47"/>
      <c r="PD193" s="47"/>
      <c r="PE193" s="47"/>
      <c r="PF193" s="47"/>
      <c r="PG193" s="47"/>
      <c r="PH193" s="47"/>
      <c r="PI193" s="47"/>
      <c r="PJ193" s="47"/>
      <c r="PK193" s="47"/>
      <c r="PL193" s="47"/>
      <c r="PM193" s="47"/>
      <c r="PN193" s="47"/>
      <c r="PO193" s="47"/>
      <c r="PP193" s="47"/>
      <c r="PQ193" s="47"/>
      <c r="PR193" s="47"/>
      <c r="PS193" s="47"/>
      <c r="PT193" s="47"/>
      <c r="PU193" s="47"/>
      <c r="PV193" s="47"/>
      <c r="PW193" s="47"/>
      <c r="PX193" s="47"/>
      <c r="PY193" s="47"/>
      <c r="PZ193" s="47"/>
      <c r="QA193" s="47"/>
      <c r="QB193" s="47"/>
      <c r="QC193" s="47"/>
      <c r="QD193" s="47"/>
      <c r="QE193" s="47"/>
      <c r="QF193" s="47"/>
      <c r="QG193" s="47"/>
      <c r="QH193" s="47"/>
      <c r="QI193" s="47"/>
      <c r="QJ193" s="47"/>
      <c r="QK193" s="47"/>
      <c r="QL193" s="47"/>
      <c r="QM193" s="47"/>
      <c r="QN193" s="47"/>
      <c r="QO193" s="47"/>
      <c r="QP193" s="47"/>
      <c r="QQ193" s="47"/>
      <c r="QR193" s="47"/>
      <c r="QS193" s="47"/>
      <c r="QT193" s="47"/>
      <c r="QU193" s="47"/>
      <c r="QV193" s="47"/>
      <c r="QW193" s="47"/>
      <c r="QX193" s="47"/>
      <c r="QY193" s="47"/>
      <c r="QZ193" s="47"/>
      <c r="RA193" s="47"/>
      <c r="RB193" s="47"/>
      <c r="RC193" s="47"/>
      <c r="RD193" s="47"/>
      <c r="RE193" s="47"/>
      <c r="RF193" s="47"/>
      <c r="RG193" s="47"/>
      <c r="RH193" s="47"/>
      <c r="RI193" s="47"/>
      <c r="RJ193" s="47"/>
      <c r="RK193" s="47"/>
      <c r="RL193" s="47"/>
      <c r="RM193" s="47"/>
      <c r="RN193" s="47"/>
      <c r="RO193" s="47"/>
      <c r="RP193" s="47"/>
      <c r="RQ193" s="47"/>
      <c r="RR193" s="47"/>
      <c r="RS193" s="47"/>
      <c r="RT193" s="47"/>
      <c r="RU193" s="47"/>
      <c r="RV193" s="47"/>
      <c r="RW193" s="47"/>
      <c r="RX193" s="47"/>
      <c r="RY193" s="47"/>
      <c r="RZ193" s="47"/>
      <c r="SA193" s="47"/>
      <c r="SB193" s="47"/>
      <c r="SC193" s="47"/>
      <c r="SD193" s="47"/>
      <c r="SE193" s="47"/>
      <c r="SF193" s="47"/>
      <c r="SG193" s="47"/>
      <c r="SH193" s="47"/>
      <c r="SI193" s="47"/>
      <c r="SJ193" s="47"/>
    </row>
    <row r="194" spans="1:504" s="33" customFormat="1" x14ac:dyDescent="0.25">
      <c r="A194" s="33" t="str">
        <f>'Liste élèves'!A194</f>
        <v/>
      </c>
      <c r="B194" s="33" t="str">
        <f>IF('Liste élèves'!B194="","",'Liste élèves'!B194)</f>
        <v/>
      </c>
      <c r="C194" s="33" t="str">
        <f>IF('Liste élèves'!C194="","",'Liste élèves'!C194)</f>
        <v/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47"/>
      <c r="KC194" s="47"/>
      <c r="KD194" s="47"/>
      <c r="KE194" s="47"/>
      <c r="KF194" s="47"/>
      <c r="KG194" s="47"/>
      <c r="KH194" s="47"/>
      <c r="KI194" s="47"/>
      <c r="KJ194" s="47"/>
      <c r="KK194" s="47"/>
      <c r="KL194" s="47"/>
      <c r="KM194" s="47"/>
      <c r="KN194" s="47"/>
      <c r="KO194" s="47"/>
      <c r="KP194" s="47"/>
      <c r="KQ194" s="47"/>
      <c r="KR194" s="47"/>
      <c r="KS194" s="47"/>
      <c r="KT194" s="47"/>
      <c r="KU194" s="47"/>
      <c r="KV194" s="47"/>
      <c r="KW194" s="47"/>
      <c r="KX194" s="47"/>
      <c r="KY194" s="47"/>
      <c r="KZ194" s="47"/>
      <c r="LA194" s="47"/>
      <c r="LB194" s="47"/>
      <c r="LC194" s="47"/>
      <c r="LD194" s="47"/>
      <c r="LE194" s="47"/>
      <c r="LF194" s="47"/>
      <c r="LG194" s="47"/>
      <c r="LH194" s="47"/>
      <c r="LI194" s="47"/>
      <c r="LJ194" s="47"/>
      <c r="LK194" s="47"/>
      <c r="LL194" s="47"/>
      <c r="LM194" s="47"/>
      <c r="LN194" s="47"/>
      <c r="LO194" s="47"/>
      <c r="LP194" s="47"/>
      <c r="LQ194" s="47"/>
      <c r="LR194" s="47"/>
      <c r="LS194" s="47"/>
      <c r="LT194" s="47"/>
      <c r="LU194" s="47"/>
      <c r="LV194" s="47"/>
      <c r="LW194" s="47"/>
      <c r="LX194" s="47"/>
      <c r="LY194" s="47"/>
      <c r="LZ194" s="47"/>
      <c r="MA194" s="47"/>
      <c r="MB194" s="47"/>
      <c r="MC194" s="47"/>
      <c r="MD194" s="47"/>
      <c r="ME194" s="47"/>
      <c r="MF194" s="47"/>
      <c r="MG194" s="47"/>
      <c r="MH194" s="47"/>
      <c r="MI194" s="47"/>
      <c r="MJ194" s="47"/>
      <c r="MK194" s="47"/>
      <c r="ML194" s="47"/>
      <c r="MM194" s="47"/>
      <c r="MN194" s="47"/>
      <c r="MO194" s="47"/>
      <c r="MP194" s="47"/>
      <c r="MQ194" s="47"/>
      <c r="MR194" s="47"/>
      <c r="MS194" s="47"/>
      <c r="MT194" s="47"/>
      <c r="MU194" s="47"/>
      <c r="MV194" s="47"/>
      <c r="MW194" s="47"/>
      <c r="MX194" s="47"/>
      <c r="MY194" s="47"/>
      <c r="MZ194" s="47"/>
      <c r="NA194" s="47"/>
      <c r="NB194" s="47"/>
      <c r="NC194" s="47"/>
      <c r="ND194" s="47"/>
      <c r="NE194" s="47"/>
      <c r="NF194" s="47"/>
      <c r="NG194" s="47"/>
      <c r="NH194" s="47"/>
      <c r="NI194" s="47"/>
      <c r="NJ194" s="47"/>
      <c r="NK194" s="47"/>
      <c r="NL194" s="47"/>
      <c r="NM194" s="47"/>
      <c r="NN194" s="47"/>
      <c r="NO194" s="47"/>
      <c r="NP194" s="47"/>
      <c r="NQ194" s="47"/>
      <c r="NR194" s="47"/>
      <c r="NS194" s="47"/>
      <c r="NT194" s="47"/>
      <c r="NU194" s="47"/>
      <c r="NV194" s="47"/>
      <c r="NW194" s="47"/>
      <c r="NX194" s="47"/>
      <c r="NY194" s="47"/>
      <c r="NZ194" s="47"/>
      <c r="OA194" s="47"/>
      <c r="OB194" s="47"/>
      <c r="OC194" s="47"/>
      <c r="OD194" s="47"/>
      <c r="OE194" s="47"/>
      <c r="OF194" s="47"/>
      <c r="OG194" s="47"/>
      <c r="OH194" s="47"/>
      <c r="OI194" s="47"/>
      <c r="OJ194" s="47"/>
      <c r="OK194" s="47"/>
      <c r="OL194" s="47"/>
      <c r="OM194" s="47"/>
      <c r="ON194" s="47"/>
      <c r="OO194" s="47"/>
      <c r="OP194" s="47"/>
      <c r="OQ194" s="47"/>
      <c r="OR194" s="47"/>
      <c r="OS194" s="47"/>
      <c r="OT194" s="47"/>
      <c r="OU194" s="47"/>
      <c r="OV194" s="47"/>
      <c r="OW194" s="47"/>
      <c r="OX194" s="47"/>
      <c r="OY194" s="47"/>
      <c r="OZ194" s="47"/>
      <c r="PA194" s="47"/>
      <c r="PB194" s="47"/>
      <c r="PC194" s="47"/>
      <c r="PD194" s="47"/>
      <c r="PE194" s="47"/>
      <c r="PF194" s="47"/>
      <c r="PG194" s="47"/>
      <c r="PH194" s="47"/>
      <c r="PI194" s="47"/>
      <c r="PJ194" s="47"/>
      <c r="PK194" s="47"/>
      <c r="PL194" s="47"/>
      <c r="PM194" s="47"/>
      <c r="PN194" s="47"/>
      <c r="PO194" s="47"/>
      <c r="PP194" s="47"/>
      <c r="PQ194" s="47"/>
      <c r="PR194" s="47"/>
      <c r="PS194" s="47"/>
      <c r="PT194" s="47"/>
      <c r="PU194" s="47"/>
      <c r="PV194" s="47"/>
      <c r="PW194" s="47"/>
      <c r="PX194" s="47"/>
      <c r="PY194" s="47"/>
      <c r="PZ194" s="47"/>
      <c r="QA194" s="47"/>
      <c r="QB194" s="47"/>
      <c r="QC194" s="47"/>
      <c r="QD194" s="47"/>
      <c r="QE194" s="47"/>
      <c r="QF194" s="47"/>
      <c r="QG194" s="47"/>
      <c r="QH194" s="47"/>
      <c r="QI194" s="47"/>
      <c r="QJ194" s="47"/>
      <c r="QK194" s="47"/>
      <c r="QL194" s="47"/>
      <c r="QM194" s="47"/>
      <c r="QN194" s="47"/>
      <c r="QO194" s="47"/>
      <c r="QP194" s="47"/>
      <c r="QQ194" s="47"/>
      <c r="QR194" s="47"/>
      <c r="QS194" s="47"/>
      <c r="QT194" s="47"/>
      <c r="QU194" s="47"/>
      <c r="QV194" s="47"/>
      <c r="QW194" s="47"/>
      <c r="QX194" s="47"/>
      <c r="QY194" s="47"/>
      <c r="QZ194" s="47"/>
      <c r="RA194" s="47"/>
      <c r="RB194" s="47"/>
      <c r="RC194" s="47"/>
      <c r="RD194" s="47"/>
      <c r="RE194" s="47"/>
      <c r="RF194" s="47"/>
      <c r="RG194" s="47"/>
      <c r="RH194" s="47"/>
      <c r="RI194" s="47"/>
      <c r="RJ194" s="47"/>
      <c r="RK194" s="47"/>
      <c r="RL194" s="47"/>
      <c r="RM194" s="47"/>
      <c r="RN194" s="47"/>
      <c r="RO194" s="47"/>
      <c r="RP194" s="47"/>
      <c r="RQ194" s="47"/>
      <c r="RR194" s="47"/>
      <c r="RS194" s="47"/>
      <c r="RT194" s="47"/>
      <c r="RU194" s="47"/>
      <c r="RV194" s="47"/>
      <c r="RW194" s="47"/>
      <c r="RX194" s="47"/>
      <c r="RY194" s="47"/>
      <c r="RZ194" s="47"/>
      <c r="SA194" s="47"/>
      <c r="SB194" s="47"/>
      <c r="SC194" s="47"/>
      <c r="SD194" s="47"/>
      <c r="SE194" s="47"/>
      <c r="SF194" s="47"/>
      <c r="SG194" s="47"/>
      <c r="SH194" s="47"/>
      <c r="SI194" s="47"/>
      <c r="SJ194" s="47"/>
    </row>
    <row r="195" spans="1:504" s="33" customFormat="1" x14ac:dyDescent="0.25">
      <c r="A195" s="33" t="str">
        <f>'Liste élèves'!A195</f>
        <v/>
      </c>
      <c r="B195" s="33" t="str">
        <f>IF('Liste élèves'!B195="","",'Liste élèves'!B195)</f>
        <v/>
      </c>
      <c r="C195" s="33" t="str">
        <f>IF('Liste élèves'!C195="","",'Liste élèves'!C195)</f>
        <v/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  <c r="JD195" s="47"/>
      <c r="JE195" s="47"/>
      <c r="JF195" s="47"/>
      <c r="JG195" s="47"/>
      <c r="JH195" s="47"/>
      <c r="JI195" s="47"/>
      <c r="JJ195" s="47"/>
      <c r="JK195" s="47"/>
      <c r="JL195" s="47"/>
      <c r="JM195" s="47"/>
      <c r="JN195" s="47"/>
      <c r="JO195" s="47"/>
      <c r="JP195" s="47"/>
      <c r="JQ195" s="47"/>
      <c r="JR195" s="47"/>
      <c r="JS195" s="47"/>
      <c r="JT195" s="47"/>
      <c r="JU195" s="47"/>
      <c r="JV195" s="47"/>
      <c r="JW195" s="47"/>
      <c r="JX195" s="47"/>
      <c r="JY195" s="47"/>
      <c r="JZ195" s="47"/>
      <c r="KA195" s="47"/>
      <c r="KB195" s="47"/>
      <c r="KC195" s="47"/>
      <c r="KD195" s="47"/>
      <c r="KE195" s="47"/>
      <c r="KF195" s="47"/>
      <c r="KG195" s="47"/>
      <c r="KH195" s="47"/>
      <c r="KI195" s="47"/>
      <c r="KJ195" s="47"/>
      <c r="KK195" s="47"/>
      <c r="KL195" s="47"/>
      <c r="KM195" s="47"/>
      <c r="KN195" s="47"/>
      <c r="KO195" s="47"/>
      <c r="KP195" s="47"/>
      <c r="KQ195" s="47"/>
      <c r="KR195" s="47"/>
      <c r="KS195" s="47"/>
      <c r="KT195" s="47"/>
      <c r="KU195" s="47"/>
      <c r="KV195" s="47"/>
      <c r="KW195" s="47"/>
      <c r="KX195" s="47"/>
      <c r="KY195" s="47"/>
      <c r="KZ195" s="47"/>
      <c r="LA195" s="47"/>
      <c r="LB195" s="47"/>
      <c r="LC195" s="47"/>
      <c r="LD195" s="47"/>
      <c r="LE195" s="47"/>
      <c r="LF195" s="47"/>
      <c r="LG195" s="47"/>
      <c r="LH195" s="47"/>
      <c r="LI195" s="47"/>
      <c r="LJ195" s="47"/>
      <c r="LK195" s="47"/>
      <c r="LL195" s="47"/>
      <c r="LM195" s="47"/>
      <c r="LN195" s="47"/>
      <c r="LO195" s="47"/>
      <c r="LP195" s="47"/>
      <c r="LQ195" s="47"/>
      <c r="LR195" s="47"/>
      <c r="LS195" s="47"/>
      <c r="LT195" s="47"/>
      <c r="LU195" s="47"/>
      <c r="LV195" s="47"/>
      <c r="LW195" s="47"/>
      <c r="LX195" s="47"/>
      <c r="LY195" s="47"/>
      <c r="LZ195" s="47"/>
      <c r="MA195" s="47"/>
      <c r="MB195" s="47"/>
      <c r="MC195" s="47"/>
      <c r="MD195" s="47"/>
      <c r="ME195" s="47"/>
      <c r="MF195" s="47"/>
      <c r="MG195" s="47"/>
      <c r="MH195" s="47"/>
      <c r="MI195" s="47"/>
      <c r="MJ195" s="47"/>
      <c r="MK195" s="47"/>
      <c r="ML195" s="47"/>
      <c r="MM195" s="47"/>
      <c r="MN195" s="47"/>
      <c r="MO195" s="47"/>
      <c r="MP195" s="47"/>
      <c r="MQ195" s="47"/>
      <c r="MR195" s="47"/>
      <c r="MS195" s="47"/>
      <c r="MT195" s="47"/>
      <c r="MU195" s="47"/>
      <c r="MV195" s="47"/>
      <c r="MW195" s="47"/>
      <c r="MX195" s="47"/>
      <c r="MY195" s="47"/>
      <c r="MZ195" s="47"/>
      <c r="NA195" s="47"/>
      <c r="NB195" s="47"/>
      <c r="NC195" s="47"/>
      <c r="ND195" s="47"/>
      <c r="NE195" s="47"/>
      <c r="NF195" s="47"/>
      <c r="NG195" s="47"/>
      <c r="NH195" s="47"/>
      <c r="NI195" s="47"/>
      <c r="NJ195" s="47"/>
      <c r="NK195" s="47"/>
      <c r="NL195" s="47"/>
      <c r="NM195" s="47"/>
      <c r="NN195" s="47"/>
      <c r="NO195" s="47"/>
      <c r="NP195" s="47"/>
      <c r="NQ195" s="47"/>
      <c r="NR195" s="47"/>
      <c r="NS195" s="47"/>
      <c r="NT195" s="47"/>
      <c r="NU195" s="47"/>
      <c r="NV195" s="47"/>
      <c r="NW195" s="47"/>
      <c r="NX195" s="47"/>
      <c r="NY195" s="47"/>
      <c r="NZ195" s="47"/>
      <c r="OA195" s="47"/>
      <c r="OB195" s="47"/>
      <c r="OC195" s="47"/>
      <c r="OD195" s="47"/>
      <c r="OE195" s="47"/>
      <c r="OF195" s="47"/>
      <c r="OG195" s="47"/>
      <c r="OH195" s="47"/>
      <c r="OI195" s="47"/>
      <c r="OJ195" s="47"/>
      <c r="OK195" s="47"/>
      <c r="OL195" s="47"/>
      <c r="OM195" s="47"/>
      <c r="ON195" s="47"/>
      <c r="OO195" s="47"/>
      <c r="OP195" s="47"/>
      <c r="OQ195" s="47"/>
      <c r="OR195" s="47"/>
      <c r="OS195" s="47"/>
      <c r="OT195" s="47"/>
      <c r="OU195" s="47"/>
      <c r="OV195" s="47"/>
      <c r="OW195" s="47"/>
      <c r="OX195" s="47"/>
      <c r="OY195" s="47"/>
      <c r="OZ195" s="47"/>
      <c r="PA195" s="47"/>
      <c r="PB195" s="47"/>
      <c r="PC195" s="47"/>
      <c r="PD195" s="47"/>
      <c r="PE195" s="47"/>
      <c r="PF195" s="47"/>
      <c r="PG195" s="47"/>
      <c r="PH195" s="47"/>
      <c r="PI195" s="47"/>
      <c r="PJ195" s="47"/>
      <c r="PK195" s="47"/>
      <c r="PL195" s="47"/>
      <c r="PM195" s="47"/>
      <c r="PN195" s="47"/>
      <c r="PO195" s="47"/>
      <c r="PP195" s="47"/>
      <c r="PQ195" s="47"/>
      <c r="PR195" s="47"/>
      <c r="PS195" s="47"/>
      <c r="PT195" s="47"/>
      <c r="PU195" s="47"/>
      <c r="PV195" s="47"/>
      <c r="PW195" s="47"/>
      <c r="PX195" s="47"/>
      <c r="PY195" s="47"/>
      <c r="PZ195" s="47"/>
      <c r="QA195" s="47"/>
      <c r="QB195" s="47"/>
      <c r="QC195" s="47"/>
      <c r="QD195" s="47"/>
      <c r="QE195" s="47"/>
      <c r="QF195" s="47"/>
      <c r="QG195" s="47"/>
      <c r="QH195" s="47"/>
      <c r="QI195" s="47"/>
      <c r="QJ195" s="47"/>
      <c r="QK195" s="47"/>
      <c r="QL195" s="47"/>
      <c r="QM195" s="47"/>
      <c r="QN195" s="47"/>
      <c r="QO195" s="47"/>
      <c r="QP195" s="47"/>
      <c r="QQ195" s="47"/>
      <c r="QR195" s="47"/>
      <c r="QS195" s="47"/>
      <c r="QT195" s="47"/>
      <c r="QU195" s="47"/>
      <c r="QV195" s="47"/>
      <c r="QW195" s="47"/>
      <c r="QX195" s="47"/>
      <c r="QY195" s="47"/>
      <c r="QZ195" s="47"/>
      <c r="RA195" s="47"/>
      <c r="RB195" s="47"/>
      <c r="RC195" s="47"/>
      <c r="RD195" s="47"/>
      <c r="RE195" s="47"/>
      <c r="RF195" s="47"/>
      <c r="RG195" s="47"/>
      <c r="RH195" s="47"/>
      <c r="RI195" s="47"/>
      <c r="RJ195" s="47"/>
      <c r="RK195" s="47"/>
      <c r="RL195" s="47"/>
      <c r="RM195" s="47"/>
      <c r="RN195" s="47"/>
      <c r="RO195" s="47"/>
      <c r="RP195" s="47"/>
      <c r="RQ195" s="47"/>
      <c r="RR195" s="47"/>
      <c r="RS195" s="47"/>
      <c r="RT195" s="47"/>
      <c r="RU195" s="47"/>
      <c r="RV195" s="47"/>
      <c r="RW195" s="47"/>
      <c r="RX195" s="47"/>
      <c r="RY195" s="47"/>
      <c r="RZ195" s="47"/>
      <c r="SA195" s="47"/>
      <c r="SB195" s="47"/>
      <c r="SC195" s="47"/>
      <c r="SD195" s="47"/>
      <c r="SE195" s="47"/>
      <c r="SF195" s="47"/>
      <c r="SG195" s="47"/>
      <c r="SH195" s="47"/>
      <c r="SI195" s="47"/>
      <c r="SJ195" s="47"/>
    </row>
    <row r="196" spans="1:504" s="33" customFormat="1" x14ac:dyDescent="0.25">
      <c r="A196" s="33" t="str">
        <f>'Liste élèves'!A196</f>
        <v/>
      </c>
      <c r="B196" s="33" t="str">
        <f>IF('Liste élèves'!B196="","",'Liste élèves'!B196)</f>
        <v/>
      </c>
      <c r="C196" s="33" t="str">
        <f>IF('Liste élèves'!C196="","",'Liste élèves'!C196)</f>
        <v/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47"/>
      <c r="KC196" s="47"/>
      <c r="KD196" s="47"/>
      <c r="KE196" s="47"/>
      <c r="KF196" s="47"/>
      <c r="KG196" s="47"/>
      <c r="KH196" s="47"/>
      <c r="KI196" s="47"/>
      <c r="KJ196" s="47"/>
      <c r="KK196" s="47"/>
      <c r="KL196" s="47"/>
      <c r="KM196" s="47"/>
      <c r="KN196" s="47"/>
      <c r="KO196" s="47"/>
      <c r="KP196" s="47"/>
      <c r="KQ196" s="47"/>
      <c r="KR196" s="47"/>
      <c r="KS196" s="47"/>
      <c r="KT196" s="47"/>
      <c r="KU196" s="47"/>
      <c r="KV196" s="47"/>
      <c r="KW196" s="47"/>
      <c r="KX196" s="47"/>
      <c r="KY196" s="47"/>
      <c r="KZ196" s="47"/>
      <c r="LA196" s="47"/>
      <c r="LB196" s="47"/>
      <c r="LC196" s="47"/>
      <c r="LD196" s="47"/>
      <c r="LE196" s="47"/>
      <c r="LF196" s="47"/>
      <c r="LG196" s="47"/>
      <c r="LH196" s="47"/>
      <c r="LI196" s="47"/>
      <c r="LJ196" s="47"/>
      <c r="LK196" s="47"/>
      <c r="LL196" s="47"/>
      <c r="LM196" s="47"/>
      <c r="LN196" s="47"/>
      <c r="LO196" s="47"/>
      <c r="LP196" s="47"/>
      <c r="LQ196" s="47"/>
      <c r="LR196" s="47"/>
      <c r="LS196" s="47"/>
      <c r="LT196" s="47"/>
      <c r="LU196" s="47"/>
      <c r="LV196" s="47"/>
      <c r="LW196" s="47"/>
      <c r="LX196" s="47"/>
      <c r="LY196" s="47"/>
      <c r="LZ196" s="47"/>
      <c r="MA196" s="47"/>
      <c r="MB196" s="47"/>
      <c r="MC196" s="47"/>
      <c r="MD196" s="47"/>
      <c r="ME196" s="47"/>
      <c r="MF196" s="47"/>
      <c r="MG196" s="47"/>
      <c r="MH196" s="47"/>
      <c r="MI196" s="47"/>
      <c r="MJ196" s="47"/>
      <c r="MK196" s="47"/>
      <c r="ML196" s="47"/>
      <c r="MM196" s="47"/>
      <c r="MN196" s="47"/>
      <c r="MO196" s="47"/>
      <c r="MP196" s="47"/>
      <c r="MQ196" s="47"/>
      <c r="MR196" s="47"/>
      <c r="MS196" s="47"/>
      <c r="MT196" s="47"/>
      <c r="MU196" s="47"/>
      <c r="MV196" s="47"/>
      <c r="MW196" s="47"/>
      <c r="MX196" s="47"/>
      <c r="MY196" s="47"/>
      <c r="MZ196" s="47"/>
      <c r="NA196" s="47"/>
      <c r="NB196" s="47"/>
      <c r="NC196" s="47"/>
      <c r="ND196" s="47"/>
      <c r="NE196" s="47"/>
      <c r="NF196" s="47"/>
      <c r="NG196" s="47"/>
      <c r="NH196" s="47"/>
      <c r="NI196" s="47"/>
      <c r="NJ196" s="47"/>
      <c r="NK196" s="47"/>
      <c r="NL196" s="47"/>
      <c r="NM196" s="47"/>
      <c r="NN196" s="47"/>
      <c r="NO196" s="47"/>
      <c r="NP196" s="47"/>
      <c r="NQ196" s="47"/>
      <c r="NR196" s="47"/>
      <c r="NS196" s="47"/>
      <c r="NT196" s="47"/>
      <c r="NU196" s="47"/>
      <c r="NV196" s="47"/>
      <c r="NW196" s="47"/>
      <c r="NX196" s="47"/>
      <c r="NY196" s="47"/>
      <c r="NZ196" s="47"/>
      <c r="OA196" s="47"/>
      <c r="OB196" s="47"/>
      <c r="OC196" s="47"/>
      <c r="OD196" s="47"/>
      <c r="OE196" s="47"/>
      <c r="OF196" s="47"/>
      <c r="OG196" s="47"/>
      <c r="OH196" s="47"/>
      <c r="OI196" s="47"/>
      <c r="OJ196" s="47"/>
      <c r="OK196" s="47"/>
      <c r="OL196" s="47"/>
      <c r="OM196" s="47"/>
      <c r="ON196" s="47"/>
      <c r="OO196" s="47"/>
      <c r="OP196" s="47"/>
      <c r="OQ196" s="47"/>
      <c r="OR196" s="47"/>
      <c r="OS196" s="47"/>
      <c r="OT196" s="47"/>
      <c r="OU196" s="47"/>
      <c r="OV196" s="47"/>
      <c r="OW196" s="47"/>
      <c r="OX196" s="47"/>
      <c r="OY196" s="47"/>
      <c r="OZ196" s="47"/>
      <c r="PA196" s="47"/>
      <c r="PB196" s="47"/>
      <c r="PC196" s="47"/>
      <c r="PD196" s="47"/>
      <c r="PE196" s="47"/>
      <c r="PF196" s="47"/>
      <c r="PG196" s="47"/>
      <c r="PH196" s="47"/>
      <c r="PI196" s="47"/>
      <c r="PJ196" s="47"/>
      <c r="PK196" s="47"/>
      <c r="PL196" s="47"/>
      <c r="PM196" s="47"/>
      <c r="PN196" s="47"/>
      <c r="PO196" s="47"/>
      <c r="PP196" s="47"/>
      <c r="PQ196" s="47"/>
      <c r="PR196" s="47"/>
      <c r="PS196" s="47"/>
      <c r="PT196" s="47"/>
      <c r="PU196" s="47"/>
      <c r="PV196" s="47"/>
      <c r="PW196" s="47"/>
      <c r="PX196" s="47"/>
      <c r="PY196" s="47"/>
      <c r="PZ196" s="47"/>
      <c r="QA196" s="47"/>
      <c r="QB196" s="47"/>
      <c r="QC196" s="47"/>
      <c r="QD196" s="47"/>
      <c r="QE196" s="47"/>
      <c r="QF196" s="47"/>
      <c r="QG196" s="47"/>
      <c r="QH196" s="47"/>
      <c r="QI196" s="47"/>
      <c r="QJ196" s="47"/>
      <c r="QK196" s="47"/>
      <c r="QL196" s="47"/>
      <c r="QM196" s="47"/>
      <c r="QN196" s="47"/>
      <c r="QO196" s="47"/>
      <c r="QP196" s="47"/>
      <c r="QQ196" s="47"/>
      <c r="QR196" s="47"/>
      <c r="QS196" s="47"/>
      <c r="QT196" s="47"/>
      <c r="QU196" s="47"/>
      <c r="QV196" s="47"/>
      <c r="QW196" s="47"/>
      <c r="QX196" s="47"/>
      <c r="QY196" s="47"/>
      <c r="QZ196" s="47"/>
      <c r="RA196" s="47"/>
      <c r="RB196" s="47"/>
      <c r="RC196" s="47"/>
      <c r="RD196" s="47"/>
      <c r="RE196" s="47"/>
      <c r="RF196" s="47"/>
      <c r="RG196" s="47"/>
      <c r="RH196" s="47"/>
      <c r="RI196" s="47"/>
      <c r="RJ196" s="47"/>
      <c r="RK196" s="47"/>
      <c r="RL196" s="47"/>
      <c r="RM196" s="47"/>
      <c r="RN196" s="47"/>
      <c r="RO196" s="47"/>
      <c r="RP196" s="47"/>
      <c r="RQ196" s="47"/>
      <c r="RR196" s="47"/>
      <c r="RS196" s="47"/>
      <c r="RT196" s="47"/>
      <c r="RU196" s="47"/>
      <c r="RV196" s="47"/>
      <c r="RW196" s="47"/>
      <c r="RX196" s="47"/>
      <c r="RY196" s="47"/>
      <c r="RZ196" s="47"/>
      <c r="SA196" s="47"/>
      <c r="SB196" s="47"/>
      <c r="SC196" s="47"/>
      <c r="SD196" s="47"/>
      <c r="SE196" s="47"/>
      <c r="SF196" s="47"/>
      <c r="SG196" s="47"/>
      <c r="SH196" s="47"/>
      <c r="SI196" s="47"/>
      <c r="SJ196" s="47"/>
    </row>
    <row r="197" spans="1:504" s="33" customFormat="1" x14ac:dyDescent="0.25">
      <c r="A197" s="33" t="str">
        <f>'Liste élèves'!A197</f>
        <v/>
      </c>
      <c r="B197" s="33" t="str">
        <f>IF('Liste élèves'!B197="","",'Liste élèves'!B197)</f>
        <v/>
      </c>
      <c r="C197" s="33" t="str">
        <f>IF('Liste élèves'!C197="","",'Liste élèves'!C197)</f>
        <v/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47"/>
      <c r="KC197" s="47"/>
      <c r="KD197" s="47"/>
      <c r="KE197" s="47"/>
      <c r="KF197" s="47"/>
      <c r="KG197" s="47"/>
      <c r="KH197" s="47"/>
      <c r="KI197" s="47"/>
      <c r="KJ197" s="47"/>
      <c r="KK197" s="47"/>
      <c r="KL197" s="47"/>
      <c r="KM197" s="47"/>
      <c r="KN197" s="47"/>
      <c r="KO197" s="47"/>
      <c r="KP197" s="47"/>
      <c r="KQ197" s="47"/>
      <c r="KR197" s="47"/>
      <c r="KS197" s="47"/>
      <c r="KT197" s="47"/>
      <c r="KU197" s="47"/>
      <c r="KV197" s="47"/>
      <c r="KW197" s="47"/>
      <c r="KX197" s="47"/>
      <c r="KY197" s="47"/>
      <c r="KZ197" s="47"/>
      <c r="LA197" s="47"/>
      <c r="LB197" s="47"/>
      <c r="LC197" s="47"/>
      <c r="LD197" s="47"/>
      <c r="LE197" s="47"/>
      <c r="LF197" s="47"/>
      <c r="LG197" s="47"/>
      <c r="LH197" s="47"/>
      <c r="LI197" s="47"/>
      <c r="LJ197" s="47"/>
      <c r="LK197" s="47"/>
      <c r="LL197" s="47"/>
      <c r="LM197" s="47"/>
      <c r="LN197" s="47"/>
      <c r="LO197" s="47"/>
      <c r="LP197" s="47"/>
      <c r="LQ197" s="47"/>
      <c r="LR197" s="47"/>
      <c r="LS197" s="47"/>
      <c r="LT197" s="47"/>
      <c r="LU197" s="47"/>
      <c r="LV197" s="47"/>
      <c r="LW197" s="47"/>
      <c r="LX197" s="47"/>
      <c r="LY197" s="47"/>
      <c r="LZ197" s="47"/>
      <c r="MA197" s="47"/>
      <c r="MB197" s="47"/>
      <c r="MC197" s="47"/>
      <c r="MD197" s="47"/>
      <c r="ME197" s="47"/>
      <c r="MF197" s="47"/>
      <c r="MG197" s="47"/>
      <c r="MH197" s="47"/>
      <c r="MI197" s="47"/>
      <c r="MJ197" s="47"/>
      <c r="MK197" s="47"/>
      <c r="ML197" s="47"/>
      <c r="MM197" s="47"/>
      <c r="MN197" s="47"/>
      <c r="MO197" s="47"/>
      <c r="MP197" s="47"/>
      <c r="MQ197" s="47"/>
      <c r="MR197" s="47"/>
      <c r="MS197" s="47"/>
      <c r="MT197" s="47"/>
      <c r="MU197" s="47"/>
      <c r="MV197" s="47"/>
      <c r="MW197" s="47"/>
      <c r="MX197" s="47"/>
      <c r="MY197" s="47"/>
      <c r="MZ197" s="47"/>
      <c r="NA197" s="47"/>
      <c r="NB197" s="47"/>
      <c r="NC197" s="47"/>
      <c r="ND197" s="47"/>
      <c r="NE197" s="47"/>
      <c r="NF197" s="47"/>
      <c r="NG197" s="47"/>
      <c r="NH197" s="47"/>
      <c r="NI197" s="47"/>
      <c r="NJ197" s="47"/>
      <c r="NK197" s="47"/>
      <c r="NL197" s="47"/>
      <c r="NM197" s="47"/>
      <c r="NN197" s="47"/>
      <c r="NO197" s="47"/>
      <c r="NP197" s="47"/>
      <c r="NQ197" s="47"/>
      <c r="NR197" s="47"/>
      <c r="NS197" s="47"/>
      <c r="NT197" s="47"/>
      <c r="NU197" s="47"/>
      <c r="NV197" s="47"/>
      <c r="NW197" s="47"/>
      <c r="NX197" s="47"/>
      <c r="NY197" s="47"/>
      <c r="NZ197" s="47"/>
      <c r="OA197" s="47"/>
      <c r="OB197" s="47"/>
      <c r="OC197" s="47"/>
      <c r="OD197" s="47"/>
      <c r="OE197" s="47"/>
      <c r="OF197" s="47"/>
      <c r="OG197" s="47"/>
      <c r="OH197" s="47"/>
      <c r="OI197" s="47"/>
      <c r="OJ197" s="47"/>
      <c r="OK197" s="47"/>
      <c r="OL197" s="47"/>
      <c r="OM197" s="47"/>
      <c r="ON197" s="47"/>
      <c r="OO197" s="47"/>
      <c r="OP197" s="47"/>
      <c r="OQ197" s="47"/>
      <c r="OR197" s="47"/>
      <c r="OS197" s="47"/>
      <c r="OT197" s="47"/>
      <c r="OU197" s="47"/>
      <c r="OV197" s="47"/>
      <c r="OW197" s="47"/>
      <c r="OX197" s="47"/>
      <c r="OY197" s="47"/>
      <c r="OZ197" s="47"/>
      <c r="PA197" s="47"/>
      <c r="PB197" s="47"/>
      <c r="PC197" s="47"/>
      <c r="PD197" s="47"/>
      <c r="PE197" s="47"/>
      <c r="PF197" s="47"/>
      <c r="PG197" s="47"/>
      <c r="PH197" s="47"/>
      <c r="PI197" s="47"/>
      <c r="PJ197" s="47"/>
      <c r="PK197" s="47"/>
      <c r="PL197" s="47"/>
      <c r="PM197" s="47"/>
      <c r="PN197" s="47"/>
      <c r="PO197" s="47"/>
      <c r="PP197" s="47"/>
      <c r="PQ197" s="47"/>
      <c r="PR197" s="47"/>
      <c r="PS197" s="47"/>
      <c r="PT197" s="47"/>
      <c r="PU197" s="47"/>
      <c r="PV197" s="47"/>
      <c r="PW197" s="47"/>
      <c r="PX197" s="47"/>
      <c r="PY197" s="47"/>
      <c r="PZ197" s="47"/>
      <c r="QA197" s="47"/>
      <c r="QB197" s="47"/>
      <c r="QC197" s="47"/>
      <c r="QD197" s="47"/>
      <c r="QE197" s="47"/>
      <c r="QF197" s="47"/>
      <c r="QG197" s="47"/>
      <c r="QH197" s="47"/>
      <c r="QI197" s="47"/>
      <c r="QJ197" s="47"/>
      <c r="QK197" s="47"/>
      <c r="QL197" s="47"/>
      <c r="QM197" s="47"/>
      <c r="QN197" s="47"/>
      <c r="QO197" s="47"/>
      <c r="QP197" s="47"/>
      <c r="QQ197" s="47"/>
      <c r="QR197" s="47"/>
      <c r="QS197" s="47"/>
      <c r="QT197" s="47"/>
      <c r="QU197" s="47"/>
      <c r="QV197" s="47"/>
      <c r="QW197" s="47"/>
      <c r="QX197" s="47"/>
      <c r="QY197" s="47"/>
      <c r="QZ197" s="47"/>
      <c r="RA197" s="47"/>
      <c r="RB197" s="47"/>
      <c r="RC197" s="47"/>
      <c r="RD197" s="47"/>
      <c r="RE197" s="47"/>
      <c r="RF197" s="47"/>
      <c r="RG197" s="47"/>
      <c r="RH197" s="47"/>
      <c r="RI197" s="47"/>
      <c r="RJ197" s="47"/>
      <c r="RK197" s="47"/>
      <c r="RL197" s="47"/>
      <c r="RM197" s="47"/>
      <c r="RN197" s="47"/>
      <c r="RO197" s="47"/>
      <c r="RP197" s="47"/>
      <c r="RQ197" s="47"/>
      <c r="RR197" s="47"/>
      <c r="RS197" s="47"/>
      <c r="RT197" s="47"/>
      <c r="RU197" s="47"/>
      <c r="RV197" s="47"/>
      <c r="RW197" s="47"/>
      <c r="RX197" s="47"/>
      <c r="RY197" s="47"/>
      <c r="RZ197" s="47"/>
      <c r="SA197" s="47"/>
      <c r="SB197" s="47"/>
      <c r="SC197" s="47"/>
      <c r="SD197" s="47"/>
      <c r="SE197" s="47"/>
      <c r="SF197" s="47"/>
      <c r="SG197" s="47"/>
      <c r="SH197" s="47"/>
      <c r="SI197" s="47"/>
      <c r="SJ197" s="47"/>
    </row>
    <row r="198" spans="1:504" s="33" customFormat="1" x14ac:dyDescent="0.25">
      <c r="A198" s="33" t="str">
        <f>'Liste élèves'!A198</f>
        <v/>
      </c>
      <c r="B198" s="33" t="str">
        <f>IF('Liste élèves'!B198="","",'Liste élèves'!B198)</f>
        <v/>
      </c>
      <c r="C198" s="33" t="str">
        <f>IF('Liste élèves'!C198="","",'Liste élèves'!C198)</f>
        <v/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  <c r="OB198" s="47"/>
      <c r="OC198" s="47"/>
      <c r="OD198" s="47"/>
      <c r="OE198" s="47"/>
      <c r="OF198" s="47"/>
      <c r="OG198" s="47"/>
      <c r="OH198" s="47"/>
      <c r="OI198" s="47"/>
      <c r="OJ198" s="47"/>
      <c r="OK198" s="47"/>
      <c r="OL198" s="47"/>
      <c r="OM198" s="47"/>
      <c r="ON198" s="47"/>
      <c r="OO198" s="47"/>
      <c r="OP198" s="47"/>
      <c r="OQ198" s="47"/>
      <c r="OR198" s="47"/>
      <c r="OS198" s="47"/>
      <c r="OT198" s="47"/>
      <c r="OU198" s="47"/>
      <c r="OV198" s="47"/>
      <c r="OW198" s="47"/>
      <c r="OX198" s="47"/>
      <c r="OY198" s="47"/>
      <c r="OZ198" s="47"/>
      <c r="PA198" s="47"/>
      <c r="PB198" s="47"/>
      <c r="PC198" s="47"/>
      <c r="PD198" s="47"/>
      <c r="PE198" s="47"/>
      <c r="PF198" s="47"/>
      <c r="PG198" s="47"/>
      <c r="PH198" s="47"/>
      <c r="PI198" s="47"/>
      <c r="PJ198" s="47"/>
      <c r="PK198" s="47"/>
      <c r="PL198" s="47"/>
      <c r="PM198" s="47"/>
      <c r="PN198" s="47"/>
      <c r="PO198" s="47"/>
      <c r="PP198" s="47"/>
      <c r="PQ198" s="47"/>
      <c r="PR198" s="47"/>
      <c r="PS198" s="47"/>
      <c r="PT198" s="47"/>
      <c r="PU198" s="47"/>
      <c r="PV198" s="47"/>
      <c r="PW198" s="47"/>
      <c r="PX198" s="47"/>
      <c r="PY198" s="47"/>
      <c r="PZ198" s="47"/>
      <c r="QA198" s="47"/>
      <c r="QB198" s="47"/>
      <c r="QC198" s="47"/>
      <c r="QD198" s="47"/>
      <c r="QE198" s="47"/>
      <c r="QF198" s="47"/>
      <c r="QG198" s="47"/>
      <c r="QH198" s="47"/>
      <c r="QI198" s="47"/>
      <c r="QJ198" s="47"/>
      <c r="QK198" s="47"/>
      <c r="QL198" s="47"/>
      <c r="QM198" s="47"/>
      <c r="QN198" s="47"/>
      <c r="QO198" s="47"/>
      <c r="QP198" s="47"/>
      <c r="QQ198" s="47"/>
      <c r="QR198" s="47"/>
      <c r="QS198" s="47"/>
      <c r="QT198" s="47"/>
      <c r="QU198" s="47"/>
      <c r="QV198" s="47"/>
      <c r="QW198" s="47"/>
      <c r="QX198" s="47"/>
      <c r="QY198" s="47"/>
      <c r="QZ198" s="47"/>
      <c r="RA198" s="47"/>
      <c r="RB198" s="47"/>
      <c r="RC198" s="47"/>
      <c r="RD198" s="47"/>
      <c r="RE198" s="47"/>
      <c r="RF198" s="47"/>
      <c r="RG198" s="47"/>
      <c r="RH198" s="47"/>
      <c r="RI198" s="47"/>
      <c r="RJ198" s="47"/>
      <c r="RK198" s="47"/>
      <c r="RL198" s="47"/>
      <c r="RM198" s="47"/>
      <c r="RN198" s="47"/>
      <c r="RO198" s="47"/>
      <c r="RP198" s="47"/>
      <c r="RQ198" s="47"/>
      <c r="RR198" s="47"/>
      <c r="RS198" s="47"/>
      <c r="RT198" s="47"/>
      <c r="RU198" s="47"/>
      <c r="RV198" s="47"/>
      <c r="RW198" s="47"/>
      <c r="RX198" s="47"/>
      <c r="RY198" s="47"/>
      <c r="RZ198" s="47"/>
      <c r="SA198" s="47"/>
      <c r="SB198" s="47"/>
      <c r="SC198" s="47"/>
      <c r="SD198" s="47"/>
      <c r="SE198" s="47"/>
      <c r="SF198" s="47"/>
      <c r="SG198" s="47"/>
      <c r="SH198" s="47"/>
      <c r="SI198" s="47"/>
      <c r="SJ198" s="47"/>
    </row>
    <row r="199" spans="1:504" s="33" customFormat="1" x14ac:dyDescent="0.25">
      <c r="A199" s="33" t="str">
        <f>'Liste élèves'!A199</f>
        <v/>
      </c>
      <c r="B199" s="33" t="str">
        <f>IF('Liste élèves'!B199="","",'Liste élèves'!B199)</f>
        <v/>
      </c>
      <c r="C199" s="33" t="str">
        <f>IF('Liste élèves'!C199="","",'Liste élèves'!C199)</f>
        <v/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  <c r="MK199" s="47"/>
      <c r="ML199" s="47"/>
      <c r="MM199" s="47"/>
      <c r="MN199" s="47"/>
      <c r="MO199" s="47"/>
      <c r="MP199" s="47"/>
      <c r="MQ199" s="47"/>
      <c r="MR199" s="47"/>
      <c r="MS199" s="47"/>
      <c r="MT199" s="47"/>
      <c r="MU199" s="47"/>
      <c r="MV199" s="47"/>
      <c r="MW199" s="47"/>
      <c r="MX199" s="47"/>
      <c r="MY199" s="47"/>
      <c r="MZ199" s="47"/>
      <c r="NA199" s="47"/>
      <c r="NB199" s="47"/>
      <c r="NC199" s="47"/>
      <c r="ND199" s="47"/>
      <c r="NE199" s="47"/>
      <c r="NF199" s="47"/>
      <c r="NG199" s="47"/>
      <c r="NH199" s="47"/>
      <c r="NI199" s="47"/>
      <c r="NJ199" s="47"/>
      <c r="NK199" s="47"/>
      <c r="NL199" s="47"/>
      <c r="NM199" s="47"/>
      <c r="NN199" s="47"/>
      <c r="NO199" s="47"/>
      <c r="NP199" s="47"/>
      <c r="NQ199" s="47"/>
      <c r="NR199" s="47"/>
      <c r="NS199" s="47"/>
      <c r="NT199" s="47"/>
      <c r="NU199" s="47"/>
      <c r="NV199" s="47"/>
      <c r="NW199" s="47"/>
      <c r="NX199" s="47"/>
      <c r="NY199" s="47"/>
      <c r="NZ199" s="47"/>
      <c r="OA199" s="47"/>
      <c r="OB199" s="47"/>
      <c r="OC199" s="47"/>
      <c r="OD199" s="47"/>
      <c r="OE199" s="47"/>
      <c r="OF199" s="47"/>
      <c r="OG199" s="47"/>
      <c r="OH199" s="47"/>
      <c r="OI199" s="47"/>
      <c r="OJ199" s="47"/>
      <c r="OK199" s="47"/>
      <c r="OL199" s="47"/>
      <c r="OM199" s="47"/>
      <c r="ON199" s="47"/>
      <c r="OO199" s="47"/>
      <c r="OP199" s="47"/>
      <c r="OQ199" s="47"/>
      <c r="OR199" s="47"/>
      <c r="OS199" s="47"/>
      <c r="OT199" s="47"/>
      <c r="OU199" s="47"/>
      <c r="OV199" s="47"/>
      <c r="OW199" s="47"/>
      <c r="OX199" s="47"/>
      <c r="OY199" s="47"/>
      <c r="OZ199" s="47"/>
      <c r="PA199" s="47"/>
      <c r="PB199" s="47"/>
      <c r="PC199" s="47"/>
      <c r="PD199" s="47"/>
      <c r="PE199" s="47"/>
      <c r="PF199" s="47"/>
      <c r="PG199" s="47"/>
      <c r="PH199" s="47"/>
      <c r="PI199" s="47"/>
      <c r="PJ199" s="47"/>
      <c r="PK199" s="47"/>
      <c r="PL199" s="47"/>
      <c r="PM199" s="47"/>
      <c r="PN199" s="47"/>
      <c r="PO199" s="47"/>
      <c r="PP199" s="47"/>
      <c r="PQ199" s="47"/>
      <c r="PR199" s="47"/>
      <c r="PS199" s="47"/>
      <c r="PT199" s="47"/>
      <c r="PU199" s="47"/>
      <c r="PV199" s="47"/>
      <c r="PW199" s="47"/>
      <c r="PX199" s="47"/>
      <c r="PY199" s="47"/>
      <c r="PZ199" s="47"/>
      <c r="QA199" s="47"/>
      <c r="QB199" s="47"/>
      <c r="QC199" s="47"/>
      <c r="QD199" s="47"/>
      <c r="QE199" s="47"/>
      <c r="QF199" s="47"/>
      <c r="QG199" s="47"/>
      <c r="QH199" s="47"/>
      <c r="QI199" s="47"/>
      <c r="QJ199" s="47"/>
      <c r="QK199" s="47"/>
      <c r="QL199" s="47"/>
      <c r="QM199" s="47"/>
      <c r="QN199" s="47"/>
      <c r="QO199" s="47"/>
      <c r="QP199" s="47"/>
      <c r="QQ199" s="47"/>
      <c r="QR199" s="47"/>
      <c r="QS199" s="47"/>
      <c r="QT199" s="47"/>
      <c r="QU199" s="47"/>
      <c r="QV199" s="47"/>
      <c r="QW199" s="47"/>
      <c r="QX199" s="47"/>
      <c r="QY199" s="47"/>
      <c r="QZ199" s="47"/>
      <c r="RA199" s="47"/>
      <c r="RB199" s="47"/>
      <c r="RC199" s="47"/>
      <c r="RD199" s="47"/>
      <c r="RE199" s="47"/>
      <c r="RF199" s="47"/>
      <c r="RG199" s="47"/>
      <c r="RH199" s="47"/>
      <c r="RI199" s="47"/>
      <c r="RJ199" s="47"/>
      <c r="RK199" s="47"/>
      <c r="RL199" s="47"/>
      <c r="RM199" s="47"/>
      <c r="RN199" s="47"/>
      <c r="RO199" s="47"/>
      <c r="RP199" s="47"/>
      <c r="RQ199" s="47"/>
      <c r="RR199" s="47"/>
      <c r="RS199" s="47"/>
      <c r="RT199" s="47"/>
      <c r="RU199" s="47"/>
      <c r="RV199" s="47"/>
      <c r="RW199" s="47"/>
      <c r="RX199" s="47"/>
      <c r="RY199" s="47"/>
      <c r="RZ199" s="47"/>
      <c r="SA199" s="47"/>
      <c r="SB199" s="47"/>
      <c r="SC199" s="47"/>
      <c r="SD199" s="47"/>
      <c r="SE199" s="47"/>
      <c r="SF199" s="47"/>
      <c r="SG199" s="47"/>
      <c r="SH199" s="47"/>
      <c r="SI199" s="47"/>
      <c r="SJ199" s="47"/>
    </row>
    <row r="200" spans="1:504" s="33" customFormat="1" x14ac:dyDescent="0.25">
      <c r="A200" s="33" t="str">
        <f>'Liste élèves'!A200</f>
        <v/>
      </c>
      <c r="B200" s="33" t="str">
        <f>IF('Liste élèves'!B200="","",'Liste élèves'!B200)</f>
        <v/>
      </c>
      <c r="C200" s="33" t="str">
        <f>IF('Liste élèves'!C200="","",'Liste élèves'!C200)</f>
        <v/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47"/>
      <c r="KC200" s="47"/>
      <c r="KD200" s="47"/>
      <c r="KE200" s="47"/>
      <c r="KF200" s="47"/>
      <c r="KG200" s="47"/>
      <c r="KH200" s="47"/>
      <c r="KI200" s="47"/>
      <c r="KJ200" s="47"/>
      <c r="KK200" s="47"/>
      <c r="KL200" s="47"/>
      <c r="KM200" s="47"/>
      <c r="KN200" s="47"/>
      <c r="KO200" s="47"/>
      <c r="KP200" s="47"/>
      <c r="KQ200" s="47"/>
      <c r="KR200" s="47"/>
      <c r="KS200" s="47"/>
      <c r="KT200" s="47"/>
      <c r="KU200" s="47"/>
      <c r="KV200" s="47"/>
      <c r="KW200" s="47"/>
      <c r="KX200" s="47"/>
      <c r="KY200" s="47"/>
      <c r="KZ200" s="47"/>
      <c r="LA200" s="47"/>
      <c r="LB200" s="47"/>
      <c r="LC200" s="47"/>
      <c r="LD200" s="47"/>
      <c r="LE200" s="47"/>
      <c r="LF200" s="47"/>
      <c r="LG200" s="47"/>
      <c r="LH200" s="47"/>
      <c r="LI200" s="47"/>
      <c r="LJ200" s="47"/>
      <c r="LK200" s="47"/>
      <c r="LL200" s="47"/>
      <c r="LM200" s="47"/>
      <c r="LN200" s="47"/>
      <c r="LO200" s="47"/>
      <c r="LP200" s="47"/>
      <c r="LQ200" s="47"/>
      <c r="LR200" s="47"/>
      <c r="LS200" s="47"/>
      <c r="LT200" s="47"/>
      <c r="LU200" s="47"/>
      <c r="LV200" s="47"/>
      <c r="LW200" s="47"/>
      <c r="LX200" s="47"/>
      <c r="LY200" s="47"/>
      <c r="LZ200" s="47"/>
      <c r="MA200" s="47"/>
      <c r="MB200" s="47"/>
      <c r="MC200" s="47"/>
      <c r="MD200" s="47"/>
      <c r="ME200" s="47"/>
      <c r="MF200" s="47"/>
      <c r="MG200" s="47"/>
      <c r="MH200" s="47"/>
      <c r="MI200" s="47"/>
      <c r="MJ200" s="47"/>
      <c r="MK200" s="47"/>
      <c r="ML200" s="47"/>
      <c r="MM200" s="47"/>
      <c r="MN200" s="47"/>
      <c r="MO200" s="47"/>
      <c r="MP200" s="47"/>
      <c r="MQ200" s="47"/>
      <c r="MR200" s="47"/>
      <c r="MS200" s="47"/>
      <c r="MT200" s="47"/>
      <c r="MU200" s="47"/>
      <c r="MV200" s="47"/>
      <c r="MW200" s="47"/>
      <c r="MX200" s="47"/>
      <c r="MY200" s="47"/>
      <c r="MZ200" s="47"/>
      <c r="NA200" s="47"/>
      <c r="NB200" s="47"/>
      <c r="NC200" s="47"/>
      <c r="ND200" s="47"/>
      <c r="NE200" s="47"/>
      <c r="NF200" s="47"/>
      <c r="NG200" s="47"/>
      <c r="NH200" s="47"/>
      <c r="NI200" s="47"/>
      <c r="NJ200" s="47"/>
      <c r="NK200" s="47"/>
      <c r="NL200" s="47"/>
      <c r="NM200" s="47"/>
      <c r="NN200" s="47"/>
      <c r="NO200" s="47"/>
      <c r="NP200" s="47"/>
      <c r="NQ200" s="47"/>
      <c r="NR200" s="47"/>
      <c r="NS200" s="47"/>
      <c r="NT200" s="47"/>
      <c r="NU200" s="47"/>
      <c r="NV200" s="47"/>
      <c r="NW200" s="47"/>
      <c r="NX200" s="47"/>
      <c r="NY200" s="47"/>
      <c r="NZ200" s="47"/>
      <c r="OA200" s="47"/>
      <c r="OB200" s="47"/>
      <c r="OC200" s="47"/>
      <c r="OD200" s="47"/>
      <c r="OE200" s="47"/>
      <c r="OF200" s="47"/>
      <c r="OG200" s="47"/>
      <c r="OH200" s="47"/>
      <c r="OI200" s="47"/>
      <c r="OJ200" s="47"/>
      <c r="OK200" s="47"/>
      <c r="OL200" s="47"/>
      <c r="OM200" s="47"/>
      <c r="ON200" s="47"/>
      <c r="OO200" s="47"/>
      <c r="OP200" s="47"/>
      <c r="OQ200" s="47"/>
      <c r="OR200" s="47"/>
      <c r="OS200" s="47"/>
      <c r="OT200" s="47"/>
      <c r="OU200" s="47"/>
      <c r="OV200" s="47"/>
      <c r="OW200" s="47"/>
      <c r="OX200" s="47"/>
      <c r="OY200" s="47"/>
      <c r="OZ200" s="47"/>
      <c r="PA200" s="47"/>
      <c r="PB200" s="47"/>
      <c r="PC200" s="47"/>
      <c r="PD200" s="47"/>
      <c r="PE200" s="47"/>
      <c r="PF200" s="47"/>
      <c r="PG200" s="47"/>
      <c r="PH200" s="47"/>
      <c r="PI200" s="47"/>
      <c r="PJ200" s="47"/>
      <c r="PK200" s="47"/>
      <c r="PL200" s="47"/>
      <c r="PM200" s="47"/>
      <c r="PN200" s="47"/>
      <c r="PO200" s="47"/>
      <c r="PP200" s="47"/>
      <c r="PQ200" s="47"/>
      <c r="PR200" s="47"/>
      <c r="PS200" s="47"/>
      <c r="PT200" s="47"/>
      <c r="PU200" s="47"/>
      <c r="PV200" s="47"/>
      <c r="PW200" s="47"/>
      <c r="PX200" s="47"/>
      <c r="PY200" s="47"/>
      <c r="PZ200" s="47"/>
      <c r="QA200" s="47"/>
      <c r="QB200" s="47"/>
      <c r="QC200" s="47"/>
      <c r="QD200" s="47"/>
      <c r="QE200" s="47"/>
      <c r="QF200" s="47"/>
      <c r="QG200" s="47"/>
      <c r="QH200" s="47"/>
      <c r="QI200" s="47"/>
      <c r="QJ200" s="47"/>
      <c r="QK200" s="47"/>
      <c r="QL200" s="47"/>
      <c r="QM200" s="47"/>
      <c r="QN200" s="47"/>
      <c r="QO200" s="47"/>
      <c r="QP200" s="47"/>
      <c r="QQ200" s="47"/>
      <c r="QR200" s="47"/>
      <c r="QS200" s="47"/>
      <c r="QT200" s="47"/>
      <c r="QU200" s="47"/>
      <c r="QV200" s="47"/>
      <c r="QW200" s="47"/>
      <c r="QX200" s="47"/>
      <c r="QY200" s="47"/>
      <c r="QZ200" s="47"/>
      <c r="RA200" s="47"/>
      <c r="RB200" s="47"/>
      <c r="RC200" s="47"/>
      <c r="RD200" s="47"/>
      <c r="RE200" s="47"/>
      <c r="RF200" s="47"/>
      <c r="RG200" s="47"/>
      <c r="RH200" s="47"/>
      <c r="RI200" s="47"/>
      <c r="RJ200" s="47"/>
      <c r="RK200" s="47"/>
      <c r="RL200" s="47"/>
      <c r="RM200" s="47"/>
      <c r="RN200" s="47"/>
      <c r="RO200" s="47"/>
      <c r="RP200" s="47"/>
      <c r="RQ200" s="47"/>
      <c r="RR200" s="47"/>
      <c r="RS200" s="47"/>
      <c r="RT200" s="47"/>
      <c r="RU200" s="47"/>
      <c r="RV200" s="47"/>
      <c r="RW200" s="47"/>
      <c r="RX200" s="47"/>
      <c r="RY200" s="47"/>
      <c r="RZ200" s="47"/>
      <c r="SA200" s="47"/>
      <c r="SB200" s="47"/>
      <c r="SC200" s="47"/>
      <c r="SD200" s="47"/>
      <c r="SE200" s="47"/>
      <c r="SF200" s="47"/>
      <c r="SG200" s="47"/>
      <c r="SH200" s="47"/>
      <c r="SI200" s="47"/>
      <c r="SJ200" s="47"/>
    </row>
    <row r="201" spans="1:504" s="33" customFormat="1" x14ac:dyDescent="0.25">
      <c r="A201" s="33" t="str">
        <f>'Liste élèves'!A201</f>
        <v/>
      </c>
      <c r="B201" s="33" t="str">
        <f>IF('Liste élèves'!B201="","",'Liste élèves'!B201)</f>
        <v/>
      </c>
      <c r="C201" s="33" t="str">
        <f>IF('Liste élèves'!C201="","",'Liste élèves'!C201)</f>
        <v/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  <c r="JD201" s="47"/>
      <c r="JE201" s="47"/>
      <c r="JF201" s="47"/>
      <c r="JG201" s="47"/>
      <c r="JH201" s="47"/>
      <c r="JI201" s="47"/>
      <c r="JJ201" s="47"/>
      <c r="JK201" s="47"/>
      <c r="JL201" s="47"/>
      <c r="JM201" s="47"/>
      <c r="JN201" s="47"/>
      <c r="JO201" s="47"/>
      <c r="JP201" s="47"/>
      <c r="JQ201" s="47"/>
      <c r="JR201" s="47"/>
      <c r="JS201" s="47"/>
      <c r="JT201" s="47"/>
      <c r="JU201" s="47"/>
      <c r="JV201" s="47"/>
      <c r="JW201" s="47"/>
      <c r="JX201" s="47"/>
      <c r="JY201" s="47"/>
      <c r="JZ201" s="47"/>
      <c r="KA201" s="47"/>
      <c r="KB201" s="47"/>
      <c r="KC201" s="47"/>
      <c r="KD201" s="47"/>
      <c r="KE201" s="47"/>
      <c r="KF201" s="47"/>
      <c r="KG201" s="47"/>
      <c r="KH201" s="47"/>
      <c r="KI201" s="47"/>
      <c r="KJ201" s="47"/>
      <c r="KK201" s="47"/>
      <c r="KL201" s="47"/>
      <c r="KM201" s="47"/>
      <c r="KN201" s="47"/>
      <c r="KO201" s="47"/>
      <c r="KP201" s="47"/>
      <c r="KQ201" s="47"/>
      <c r="KR201" s="47"/>
      <c r="KS201" s="47"/>
      <c r="KT201" s="47"/>
      <c r="KU201" s="47"/>
      <c r="KV201" s="47"/>
      <c r="KW201" s="47"/>
      <c r="KX201" s="47"/>
      <c r="KY201" s="47"/>
      <c r="KZ201" s="47"/>
      <c r="LA201" s="47"/>
      <c r="LB201" s="47"/>
      <c r="LC201" s="47"/>
      <c r="LD201" s="47"/>
      <c r="LE201" s="47"/>
      <c r="LF201" s="47"/>
      <c r="LG201" s="47"/>
      <c r="LH201" s="47"/>
      <c r="LI201" s="47"/>
      <c r="LJ201" s="47"/>
      <c r="LK201" s="47"/>
      <c r="LL201" s="47"/>
      <c r="LM201" s="47"/>
      <c r="LN201" s="47"/>
      <c r="LO201" s="47"/>
      <c r="LP201" s="47"/>
      <c r="LQ201" s="47"/>
      <c r="LR201" s="47"/>
      <c r="LS201" s="47"/>
      <c r="LT201" s="47"/>
      <c r="LU201" s="47"/>
      <c r="LV201" s="47"/>
      <c r="LW201" s="47"/>
      <c r="LX201" s="47"/>
      <c r="LY201" s="47"/>
      <c r="LZ201" s="47"/>
      <c r="MA201" s="47"/>
      <c r="MB201" s="47"/>
      <c r="MC201" s="47"/>
      <c r="MD201" s="47"/>
      <c r="ME201" s="47"/>
      <c r="MF201" s="47"/>
      <c r="MG201" s="47"/>
      <c r="MH201" s="47"/>
      <c r="MI201" s="47"/>
      <c r="MJ201" s="47"/>
      <c r="MK201" s="47"/>
      <c r="ML201" s="47"/>
      <c r="MM201" s="47"/>
      <c r="MN201" s="47"/>
      <c r="MO201" s="47"/>
      <c r="MP201" s="47"/>
      <c r="MQ201" s="47"/>
      <c r="MR201" s="47"/>
      <c r="MS201" s="47"/>
      <c r="MT201" s="47"/>
      <c r="MU201" s="47"/>
      <c r="MV201" s="47"/>
      <c r="MW201" s="47"/>
      <c r="MX201" s="47"/>
      <c r="MY201" s="47"/>
      <c r="MZ201" s="47"/>
      <c r="NA201" s="47"/>
      <c r="NB201" s="47"/>
      <c r="NC201" s="47"/>
      <c r="ND201" s="47"/>
      <c r="NE201" s="47"/>
      <c r="NF201" s="47"/>
      <c r="NG201" s="47"/>
      <c r="NH201" s="47"/>
      <c r="NI201" s="47"/>
      <c r="NJ201" s="47"/>
      <c r="NK201" s="47"/>
      <c r="NL201" s="47"/>
      <c r="NM201" s="47"/>
      <c r="NN201" s="47"/>
      <c r="NO201" s="47"/>
      <c r="NP201" s="47"/>
      <c r="NQ201" s="47"/>
      <c r="NR201" s="47"/>
      <c r="NS201" s="47"/>
      <c r="NT201" s="47"/>
      <c r="NU201" s="47"/>
      <c r="NV201" s="47"/>
      <c r="NW201" s="47"/>
      <c r="NX201" s="47"/>
      <c r="NY201" s="47"/>
      <c r="NZ201" s="47"/>
      <c r="OA201" s="47"/>
      <c r="OB201" s="47"/>
      <c r="OC201" s="47"/>
      <c r="OD201" s="47"/>
      <c r="OE201" s="47"/>
      <c r="OF201" s="47"/>
      <c r="OG201" s="47"/>
      <c r="OH201" s="47"/>
      <c r="OI201" s="47"/>
      <c r="OJ201" s="47"/>
      <c r="OK201" s="47"/>
      <c r="OL201" s="47"/>
      <c r="OM201" s="47"/>
      <c r="ON201" s="47"/>
      <c r="OO201" s="47"/>
      <c r="OP201" s="47"/>
      <c r="OQ201" s="47"/>
      <c r="OR201" s="47"/>
      <c r="OS201" s="47"/>
      <c r="OT201" s="47"/>
      <c r="OU201" s="47"/>
      <c r="OV201" s="47"/>
      <c r="OW201" s="47"/>
      <c r="OX201" s="47"/>
      <c r="OY201" s="47"/>
      <c r="OZ201" s="47"/>
      <c r="PA201" s="47"/>
      <c r="PB201" s="47"/>
      <c r="PC201" s="47"/>
      <c r="PD201" s="47"/>
      <c r="PE201" s="47"/>
      <c r="PF201" s="47"/>
      <c r="PG201" s="47"/>
      <c r="PH201" s="47"/>
      <c r="PI201" s="47"/>
      <c r="PJ201" s="47"/>
      <c r="PK201" s="47"/>
      <c r="PL201" s="47"/>
      <c r="PM201" s="47"/>
      <c r="PN201" s="47"/>
      <c r="PO201" s="47"/>
      <c r="PP201" s="47"/>
      <c r="PQ201" s="47"/>
      <c r="PR201" s="47"/>
      <c r="PS201" s="47"/>
      <c r="PT201" s="47"/>
      <c r="PU201" s="47"/>
      <c r="PV201" s="47"/>
      <c r="PW201" s="47"/>
      <c r="PX201" s="47"/>
      <c r="PY201" s="47"/>
      <c r="PZ201" s="47"/>
      <c r="QA201" s="47"/>
      <c r="QB201" s="47"/>
      <c r="QC201" s="47"/>
      <c r="QD201" s="47"/>
      <c r="QE201" s="47"/>
      <c r="QF201" s="47"/>
      <c r="QG201" s="47"/>
      <c r="QH201" s="47"/>
      <c r="QI201" s="47"/>
      <c r="QJ201" s="47"/>
      <c r="QK201" s="47"/>
      <c r="QL201" s="47"/>
      <c r="QM201" s="47"/>
      <c r="QN201" s="47"/>
      <c r="QO201" s="47"/>
      <c r="QP201" s="47"/>
      <c r="QQ201" s="47"/>
      <c r="QR201" s="47"/>
      <c r="QS201" s="47"/>
      <c r="QT201" s="47"/>
      <c r="QU201" s="47"/>
      <c r="QV201" s="47"/>
      <c r="QW201" s="47"/>
      <c r="QX201" s="47"/>
      <c r="QY201" s="47"/>
      <c r="QZ201" s="47"/>
      <c r="RA201" s="47"/>
      <c r="RB201" s="47"/>
      <c r="RC201" s="47"/>
      <c r="RD201" s="47"/>
      <c r="RE201" s="47"/>
      <c r="RF201" s="47"/>
      <c r="RG201" s="47"/>
      <c r="RH201" s="47"/>
      <c r="RI201" s="47"/>
      <c r="RJ201" s="47"/>
      <c r="RK201" s="47"/>
      <c r="RL201" s="47"/>
      <c r="RM201" s="47"/>
      <c r="RN201" s="47"/>
      <c r="RO201" s="47"/>
      <c r="RP201" s="47"/>
      <c r="RQ201" s="47"/>
      <c r="RR201" s="47"/>
      <c r="RS201" s="47"/>
      <c r="RT201" s="47"/>
      <c r="RU201" s="47"/>
      <c r="RV201" s="47"/>
      <c r="RW201" s="47"/>
      <c r="RX201" s="47"/>
      <c r="RY201" s="47"/>
      <c r="RZ201" s="47"/>
      <c r="SA201" s="47"/>
      <c r="SB201" s="47"/>
      <c r="SC201" s="47"/>
      <c r="SD201" s="47"/>
      <c r="SE201" s="47"/>
      <c r="SF201" s="47"/>
      <c r="SG201" s="47"/>
      <c r="SH201" s="47"/>
      <c r="SI201" s="47"/>
      <c r="SJ201" s="47"/>
    </row>
    <row r="202" spans="1:504" s="33" customFormat="1" x14ac:dyDescent="0.25">
      <c r="A202" s="33" t="str">
        <f>'Liste élèves'!A202</f>
        <v/>
      </c>
      <c r="B202" s="33" t="str">
        <f>IF('Liste élèves'!B202="","",'Liste élèves'!B202)</f>
        <v/>
      </c>
      <c r="C202" s="33" t="str">
        <f>IF('Liste élèves'!C202="","",'Liste élèves'!C202)</f>
        <v/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  <c r="JD202" s="47"/>
      <c r="JE202" s="47"/>
      <c r="JF202" s="47"/>
      <c r="JG202" s="47"/>
      <c r="JH202" s="47"/>
      <c r="JI202" s="47"/>
      <c r="JJ202" s="47"/>
      <c r="JK202" s="47"/>
      <c r="JL202" s="47"/>
      <c r="JM202" s="47"/>
      <c r="JN202" s="47"/>
      <c r="JO202" s="47"/>
      <c r="JP202" s="47"/>
      <c r="JQ202" s="47"/>
      <c r="JR202" s="47"/>
      <c r="JS202" s="47"/>
      <c r="JT202" s="47"/>
      <c r="JU202" s="47"/>
      <c r="JV202" s="47"/>
      <c r="JW202" s="47"/>
      <c r="JX202" s="47"/>
      <c r="JY202" s="47"/>
      <c r="JZ202" s="47"/>
      <c r="KA202" s="47"/>
      <c r="KB202" s="47"/>
      <c r="KC202" s="47"/>
      <c r="KD202" s="47"/>
      <c r="KE202" s="47"/>
      <c r="KF202" s="47"/>
      <c r="KG202" s="47"/>
      <c r="KH202" s="47"/>
      <c r="KI202" s="47"/>
      <c r="KJ202" s="47"/>
      <c r="KK202" s="47"/>
      <c r="KL202" s="47"/>
      <c r="KM202" s="47"/>
      <c r="KN202" s="47"/>
      <c r="KO202" s="47"/>
      <c r="KP202" s="47"/>
      <c r="KQ202" s="47"/>
      <c r="KR202" s="47"/>
      <c r="KS202" s="47"/>
      <c r="KT202" s="47"/>
      <c r="KU202" s="47"/>
      <c r="KV202" s="47"/>
      <c r="KW202" s="47"/>
      <c r="KX202" s="47"/>
      <c r="KY202" s="47"/>
      <c r="KZ202" s="47"/>
      <c r="LA202" s="47"/>
      <c r="LB202" s="47"/>
      <c r="LC202" s="47"/>
      <c r="LD202" s="47"/>
      <c r="LE202" s="47"/>
      <c r="LF202" s="47"/>
      <c r="LG202" s="47"/>
      <c r="LH202" s="47"/>
      <c r="LI202" s="47"/>
      <c r="LJ202" s="47"/>
      <c r="LK202" s="47"/>
      <c r="LL202" s="47"/>
      <c r="LM202" s="47"/>
      <c r="LN202" s="47"/>
      <c r="LO202" s="47"/>
      <c r="LP202" s="47"/>
      <c r="LQ202" s="47"/>
      <c r="LR202" s="47"/>
      <c r="LS202" s="47"/>
      <c r="LT202" s="47"/>
      <c r="LU202" s="47"/>
      <c r="LV202" s="47"/>
      <c r="LW202" s="47"/>
      <c r="LX202" s="47"/>
      <c r="LY202" s="47"/>
      <c r="LZ202" s="47"/>
      <c r="MA202" s="47"/>
      <c r="MB202" s="47"/>
      <c r="MC202" s="47"/>
      <c r="MD202" s="47"/>
      <c r="ME202" s="47"/>
      <c r="MF202" s="47"/>
      <c r="MG202" s="47"/>
      <c r="MH202" s="47"/>
      <c r="MI202" s="47"/>
      <c r="MJ202" s="47"/>
      <c r="MK202" s="47"/>
      <c r="ML202" s="47"/>
      <c r="MM202" s="47"/>
      <c r="MN202" s="47"/>
      <c r="MO202" s="47"/>
      <c r="MP202" s="47"/>
      <c r="MQ202" s="47"/>
      <c r="MR202" s="47"/>
      <c r="MS202" s="47"/>
      <c r="MT202" s="47"/>
      <c r="MU202" s="47"/>
      <c r="MV202" s="47"/>
      <c r="MW202" s="47"/>
      <c r="MX202" s="47"/>
      <c r="MY202" s="47"/>
      <c r="MZ202" s="47"/>
      <c r="NA202" s="47"/>
      <c r="NB202" s="47"/>
      <c r="NC202" s="47"/>
      <c r="ND202" s="47"/>
      <c r="NE202" s="47"/>
      <c r="NF202" s="47"/>
      <c r="NG202" s="47"/>
      <c r="NH202" s="47"/>
      <c r="NI202" s="47"/>
      <c r="NJ202" s="47"/>
      <c r="NK202" s="47"/>
      <c r="NL202" s="47"/>
      <c r="NM202" s="47"/>
      <c r="NN202" s="47"/>
      <c r="NO202" s="47"/>
      <c r="NP202" s="47"/>
      <c r="NQ202" s="47"/>
      <c r="NR202" s="47"/>
      <c r="NS202" s="47"/>
      <c r="NT202" s="47"/>
      <c r="NU202" s="47"/>
      <c r="NV202" s="47"/>
      <c r="NW202" s="47"/>
      <c r="NX202" s="47"/>
      <c r="NY202" s="47"/>
      <c r="NZ202" s="47"/>
      <c r="OA202" s="47"/>
      <c r="OB202" s="47"/>
      <c r="OC202" s="47"/>
      <c r="OD202" s="47"/>
      <c r="OE202" s="47"/>
      <c r="OF202" s="47"/>
      <c r="OG202" s="47"/>
      <c r="OH202" s="47"/>
      <c r="OI202" s="47"/>
      <c r="OJ202" s="47"/>
      <c r="OK202" s="47"/>
      <c r="OL202" s="47"/>
      <c r="OM202" s="47"/>
      <c r="ON202" s="47"/>
      <c r="OO202" s="47"/>
      <c r="OP202" s="47"/>
      <c r="OQ202" s="47"/>
      <c r="OR202" s="47"/>
      <c r="OS202" s="47"/>
      <c r="OT202" s="47"/>
      <c r="OU202" s="47"/>
      <c r="OV202" s="47"/>
      <c r="OW202" s="47"/>
      <c r="OX202" s="47"/>
      <c r="OY202" s="47"/>
      <c r="OZ202" s="47"/>
      <c r="PA202" s="47"/>
      <c r="PB202" s="47"/>
      <c r="PC202" s="47"/>
      <c r="PD202" s="47"/>
      <c r="PE202" s="47"/>
      <c r="PF202" s="47"/>
      <c r="PG202" s="47"/>
      <c r="PH202" s="47"/>
      <c r="PI202" s="47"/>
      <c r="PJ202" s="47"/>
      <c r="PK202" s="47"/>
      <c r="PL202" s="47"/>
      <c r="PM202" s="47"/>
      <c r="PN202" s="47"/>
      <c r="PO202" s="47"/>
      <c r="PP202" s="47"/>
      <c r="PQ202" s="47"/>
      <c r="PR202" s="47"/>
      <c r="PS202" s="47"/>
      <c r="PT202" s="47"/>
      <c r="PU202" s="47"/>
      <c r="PV202" s="47"/>
      <c r="PW202" s="47"/>
      <c r="PX202" s="47"/>
      <c r="PY202" s="47"/>
      <c r="PZ202" s="47"/>
      <c r="QA202" s="47"/>
      <c r="QB202" s="47"/>
      <c r="QC202" s="47"/>
      <c r="QD202" s="47"/>
      <c r="QE202" s="47"/>
      <c r="QF202" s="47"/>
      <c r="QG202" s="47"/>
      <c r="QH202" s="47"/>
      <c r="QI202" s="47"/>
      <c r="QJ202" s="47"/>
      <c r="QK202" s="47"/>
      <c r="QL202" s="47"/>
      <c r="QM202" s="47"/>
      <c r="QN202" s="47"/>
      <c r="QO202" s="47"/>
      <c r="QP202" s="47"/>
      <c r="QQ202" s="47"/>
      <c r="QR202" s="47"/>
      <c r="QS202" s="47"/>
      <c r="QT202" s="47"/>
      <c r="QU202" s="47"/>
      <c r="QV202" s="47"/>
      <c r="QW202" s="47"/>
      <c r="QX202" s="47"/>
      <c r="QY202" s="47"/>
      <c r="QZ202" s="47"/>
      <c r="RA202" s="47"/>
      <c r="RB202" s="47"/>
      <c r="RC202" s="47"/>
      <c r="RD202" s="47"/>
      <c r="RE202" s="47"/>
      <c r="RF202" s="47"/>
      <c r="RG202" s="47"/>
      <c r="RH202" s="47"/>
      <c r="RI202" s="47"/>
      <c r="RJ202" s="47"/>
      <c r="RK202" s="47"/>
      <c r="RL202" s="47"/>
      <c r="RM202" s="47"/>
      <c r="RN202" s="47"/>
      <c r="RO202" s="47"/>
      <c r="RP202" s="47"/>
      <c r="RQ202" s="47"/>
      <c r="RR202" s="47"/>
      <c r="RS202" s="47"/>
      <c r="RT202" s="47"/>
      <c r="RU202" s="47"/>
      <c r="RV202" s="47"/>
      <c r="RW202" s="47"/>
      <c r="RX202" s="47"/>
      <c r="RY202" s="47"/>
      <c r="RZ202" s="47"/>
      <c r="SA202" s="47"/>
      <c r="SB202" s="47"/>
      <c r="SC202" s="47"/>
      <c r="SD202" s="47"/>
      <c r="SE202" s="47"/>
      <c r="SF202" s="47"/>
      <c r="SG202" s="47"/>
      <c r="SH202" s="47"/>
      <c r="SI202" s="47"/>
      <c r="SJ202" s="47"/>
    </row>
    <row r="203" spans="1:504" s="33" customFormat="1" x14ac:dyDescent="0.25">
      <c r="A203" s="33" t="str">
        <f>'Liste élèves'!A203</f>
        <v/>
      </c>
      <c r="B203" s="33" t="str">
        <f>IF('Liste élèves'!B203="","",'Liste élèves'!B203)</f>
        <v/>
      </c>
      <c r="C203" s="33" t="str">
        <f>IF('Liste élèves'!C203="","",'Liste élèves'!C203)</f>
        <v/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47"/>
      <c r="KC203" s="47"/>
      <c r="KD203" s="47"/>
      <c r="KE203" s="47"/>
      <c r="KF203" s="47"/>
      <c r="KG203" s="47"/>
      <c r="KH203" s="47"/>
      <c r="KI203" s="47"/>
      <c r="KJ203" s="47"/>
      <c r="KK203" s="47"/>
      <c r="KL203" s="47"/>
      <c r="KM203" s="47"/>
      <c r="KN203" s="47"/>
      <c r="KO203" s="47"/>
      <c r="KP203" s="47"/>
      <c r="KQ203" s="47"/>
      <c r="KR203" s="47"/>
      <c r="KS203" s="47"/>
      <c r="KT203" s="47"/>
      <c r="KU203" s="47"/>
      <c r="KV203" s="47"/>
      <c r="KW203" s="47"/>
      <c r="KX203" s="47"/>
      <c r="KY203" s="47"/>
      <c r="KZ203" s="47"/>
      <c r="LA203" s="47"/>
      <c r="LB203" s="47"/>
      <c r="LC203" s="47"/>
      <c r="LD203" s="47"/>
      <c r="LE203" s="47"/>
      <c r="LF203" s="47"/>
      <c r="LG203" s="47"/>
      <c r="LH203" s="47"/>
      <c r="LI203" s="47"/>
      <c r="LJ203" s="47"/>
      <c r="LK203" s="47"/>
      <c r="LL203" s="47"/>
      <c r="LM203" s="47"/>
      <c r="LN203" s="47"/>
      <c r="LO203" s="47"/>
      <c r="LP203" s="47"/>
      <c r="LQ203" s="47"/>
      <c r="LR203" s="47"/>
      <c r="LS203" s="47"/>
      <c r="LT203" s="47"/>
      <c r="LU203" s="47"/>
      <c r="LV203" s="47"/>
      <c r="LW203" s="47"/>
      <c r="LX203" s="47"/>
      <c r="LY203" s="47"/>
      <c r="LZ203" s="47"/>
      <c r="MA203" s="47"/>
      <c r="MB203" s="47"/>
      <c r="MC203" s="47"/>
      <c r="MD203" s="47"/>
      <c r="ME203" s="47"/>
      <c r="MF203" s="47"/>
      <c r="MG203" s="47"/>
      <c r="MH203" s="47"/>
      <c r="MI203" s="47"/>
      <c r="MJ203" s="47"/>
      <c r="MK203" s="47"/>
      <c r="ML203" s="47"/>
      <c r="MM203" s="47"/>
      <c r="MN203" s="47"/>
      <c r="MO203" s="47"/>
      <c r="MP203" s="47"/>
      <c r="MQ203" s="47"/>
      <c r="MR203" s="47"/>
      <c r="MS203" s="47"/>
      <c r="MT203" s="47"/>
      <c r="MU203" s="47"/>
      <c r="MV203" s="47"/>
      <c r="MW203" s="47"/>
      <c r="MX203" s="47"/>
      <c r="MY203" s="47"/>
      <c r="MZ203" s="47"/>
      <c r="NA203" s="47"/>
      <c r="NB203" s="47"/>
      <c r="NC203" s="47"/>
      <c r="ND203" s="47"/>
      <c r="NE203" s="47"/>
      <c r="NF203" s="47"/>
      <c r="NG203" s="47"/>
      <c r="NH203" s="47"/>
      <c r="NI203" s="47"/>
      <c r="NJ203" s="47"/>
      <c r="NK203" s="47"/>
      <c r="NL203" s="47"/>
      <c r="NM203" s="47"/>
      <c r="NN203" s="47"/>
      <c r="NO203" s="47"/>
      <c r="NP203" s="47"/>
      <c r="NQ203" s="47"/>
      <c r="NR203" s="47"/>
      <c r="NS203" s="47"/>
      <c r="NT203" s="47"/>
      <c r="NU203" s="47"/>
      <c r="NV203" s="47"/>
      <c r="NW203" s="47"/>
      <c r="NX203" s="47"/>
      <c r="NY203" s="47"/>
      <c r="NZ203" s="47"/>
      <c r="OA203" s="47"/>
      <c r="OB203" s="47"/>
      <c r="OC203" s="47"/>
      <c r="OD203" s="47"/>
      <c r="OE203" s="47"/>
      <c r="OF203" s="47"/>
      <c r="OG203" s="47"/>
      <c r="OH203" s="47"/>
      <c r="OI203" s="47"/>
      <c r="OJ203" s="47"/>
      <c r="OK203" s="47"/>
      <c r="OL203" s="47"/>
      <c r="OM203" s="47"/>
      <c r="ON203" s="47"/>
      <c r="OO203" s="47"/>
      <c r="OP203" s="47"/>
      <c r="OQ203" s="47"/>
      <c r="OR203" s="47"/>
      <c r="OS203" s="47"/>
      <c r="OT203" s="47"/>
      <c r="OU203" s="47"/>
      <c r="OV203" s="47"/>
      <c r="OW203" s="47"/>
      <c r="OX203" s="47"/>
      <c r="OY203" s="47"/>
      <c r="OZ203" s="47"/>
      <c r="PA203" s="47"/>
      <c r="PB203" s="47"/>
      <c r="PC203" s="47"/>
      <c r="PD203" s="47"/>
      <c r="PE203" s="47"/>
      <c r="PF203" s="47"/>
      <c r="PG203" s="47"/>
      <c r="PH203" s="47"/>
      <c r="PI203" s="47"/>
      <c r="PJ203" s="47"/>
      <c r="PK203" s="47"/>
      <c r="PL203" s="47"/>
      <c r="PM203" s="47"/>
      <c r="PN203" s="47"/>
      <c r="PO203" s="47"/>
      <c r="PP203" s="47"/>
      <c r="PQ203" s="47"/>
      <c r="PR203" s="47"/>
      <c r="PS203" s="47"/>
      <c r="PT203" s="47"/>
      <c r="PU203" s="47"/>
      <c r="PV203" s="47"/>
      <c r="PW203" s="47"/>
      <c r="PX203" s="47"/>
      <c r="PY203" s="47"/>
      <c r="PZ203" s="47"/>
      <c r="QA203" s="47"/>
      <c r="QB203" s="47"/>
      <c r="QC203" s="47"/>
      <c r="QD203" s="47"/>
      <c r="QE203" s="47"/>
      <c r="QF203" s="47"/>
      <c r="QG203" s="47"/>
      <c r="QH203" s="47"/>
      <c r="QI203" s="47"/>
      <c r="QJ203" s="47"/>
      <c r="QK203" s="47"/>
      <c r="QL203" s="47"/>
      <c r="QM203" s="47"/>
      <c r="QN203" s="47"/>
      <c r="QO203" s="47"/>
      <c r="QP203" s="47"/>
      <c r="QQ203" s="47"/>
      <c r="QR203" s="47"/>
      <c r="QS203" s="47"/>
      <c r="QT203" s="47"/>
      <c r="QU203" s="47"/>
      <c r="QV203" s="47"/>
      <c r="QW203" s="47"/>
      <c r="QX203" s="47"/>
      <c r="QY203" s="47"/>
      <c r="QZ203" s="47"/>
      <c r="RA203" s="47"/>
      <c r="RB203" s="47"/>
      <c r="RC203" s="47"/>
      <c r="RD203" s="47"/>
      <c r="RE203" s="47"/>
      <c r="RF203" s="47"/>
      <c r="RG203" s="47"/>
      <c r="RH203" s="47"/>
      <c r="RI203" s="47"/>
      <c r="RJ203" s="47"/>
      <c r="RK203" s="47"/>
      <c r="RL203" s="47"/>
      <c r="RM203" s="47"/>
      <c r="RN203" s="47"/>
      <c r="RO203" s="47"/>
      <c r="RP203" s="47"/>
      <c r="RQ203" s="47"/>
      <c r="RR203" s="47"/>
      <c r="RS203" s="47"/>
      <c r="RT203" s="47"/>
      <c r="RU203" s="47"/>
      <c r="RV203" s="47"/>
      <c r="RW203" s="47"/>
      <c r="RX203" s="47"/>
      <c r="RY203" s="47"/>
      <c r="RZ203" s="47"/>
      <c r="SA203" s="47"/>
      <c r="SB203" s="47"/>
      <c r="SC203" s="47"/>
      <c r="SD203" s="47"/>
      <c r="SE203" s="47"/>
      <c r="SF203" s="47"/>
      <c r="SG203" s="47"/>
      <c r="SH203" s="47"/>
      <c r="SI203" s="47"/>
      <c r="SJ203" s="47"/>
    </row>
    <row r="204" spans="1:504" s="33" customFormat="1" x14ac:dyDescent="0.25">
      <c r="A204" s="33" t="str">
        <f>'Liste élèves'!A204</f>
        <v/>
      </c>
      <c r="B204" s="33" t="str">
        <f>IF('Liste élèves'!B204="","",'Liste élèves'!B204)</f>
        <v/>
      </c>
      <c r="C204" s="33" t="str">
        <f>IF('Liste élèves'!C204="","",'Liste élèves'!C204)</f>
        <v/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  <c r="JD204" s="47"/>
      <c r="JE204" s="47"/>
      <c r="JF204" s="47"/>
      <c r="JG204" s="47"/>
      <c r="JH204" s="47"/>
      <c r="JI204" s="47"/>
      <c r="JJ204" s="47"/>
      <c r="JK204" s="47"/>
      <c r="JL204" s="47"/>
      <c r="JM204" s="47"/>
      <c r="JN204" s="47"/>
      <c r="JO204" s="47"/>
      <c r="JP204" s="47"/>
      <c r="JQ204" s="47"/>
      <c r="JR204" s="47"/>
      <c r="JS204" s="47"/>
      <c r="JT204" s="47"/>
      <c r="JU204" s="47"/>
      <c r="JV204" s="47"/>
      <c r="JW204" s="47"/>
      <c r="JX204" s="47"/>
      <c r="JY204" s="47"/>
      <c r="JZ204" s="47"/>
      <c r="KA204" s="47"/>
      <c r="KB204" s="47"/>
      <c r="KC204" s="47"/>
      <c r="KD204" s="47"/>
      <c r="KE204" s="47"/>
      <c r="KF204" s="47"/>
      <c r="KG204" s="47"/>
      <c r="KH204" s="47"/>
      <c r="KI204" s="47"/>
      <c r="KJ204" s="47"/>
      <c r="KK204" s="47"/>
      <c r="KL204" s="47"/>
      <c r="KM204" s="47"/>
      <c r="KN204" s="47"/>
      <c r="KO204" s="47"/>
      <c r="KP204" s="47"/>
      <c r="KQ204" s="47"/>
      <c r="KR204" s="47"/>
      <c r="KS204" s="47"/>
      <c r="KT204" s="47"/>
      <c r="KU204" s="47"/>
      <c r="KV204" s="47"/>
      <c r="KW204" s="47"/>
      <c r="KX204" s="47"/>
      <c r="KY204" s="47"/>
      <c r="KZ204" s="47"/>
      <c r="LA204" s="47"/>
      <c r="LB204" s="47"/>
      <c r="LC204" s="47"/>
      <c r="LD204" s="47"/>
      <c r="LE204" s="47"/>
      <c r="LF204" s="47"/>
      <c r="LG204" s="47"/>
      <c r="LH204" s="47"/>
      <c r="LI204" s="47"/>
      <c r="LJ204" s="47"/>
      <c r="LK204" s="47"/>
      <c r="LL204" s="47"/>
      <c r="LM204" s="47"/>
      <c r="LN204" s="47"/>
      <c r="LO204" s="47"/>
      <c r="LP204" s="47"/>
      <c r="LQ204" s="47"/>
      <c r="LR204" s="47"/>
      <c r="LS204" s="47"/>
      <c r="LT204" s="47"/>
      <c r="LU204" s="47"/>
      <c r="LV204" s="47"/>
      <c r="LW204" s="47"/>
      <c r="LX204" s="47"/>
      <c r="LY204" s="47"/>
      <c r="LZ204" s="47"/>
      <c r="MA204" s="47"/>
      <c r="MB204" s="47"/>
      <c r="MC204" s="47"/>
      <c r="MD204" s="47"/>
      <c r="ME204" s="47"/>
      <c r="MF204" s="47"/>
      <c r="MG204" s="47"/>
      <c r="MH204" s="47"/>
      <c r="MI204" s="47"/>
      <c r="MJ204" s="47"/>
      <c r="MK204" s="47"/>
      <c r="ML204" s="47"/>
      <c r="MM204" s="47"/>
      <c r="MN204" s="47"/>
      <c r="MO204" s="47"/>
      <c r="MP204" s="47"/>
      <c r="MQ204" s="47"/>
      <c r="MR204" s="47"/>
      <c r="MS204" s="47"/>
      <c r="MT204" s="47"/>
      <c r="MU204" s="47"/>
      <c r="MV204" s="47"/>
      <c r="MW204" s="47"/>
      <c r="MX204" s="47"/>
      <c r="MY204" s="47"/>
      <c r="MZ204" s="47"/>
      <c r="NA204" s="47"/>
      <c r="NB204" s="47"/>
      <c r="NC204" s="47"/>
      <c r="ND204" s="47"/>
      <c r="NE204" s="47"/>
      <c r="NF204" s="47"/>
      <c r="NG204" s="47"/>
      <c r="NH204" s="47"/>
      <c r="NI204" s="47"/>
      <c r="NJ204" s="47"/>
      <c r="NK204" s="47"/>
      <c r="NL204" s="47"/>
      <c r="NM204" s="47"/>
      <c r="NN204" s="47"/>
      <c r="NO204" s="47"/>
      <c r="NP204" s="47"/>
      <c r="NQ204" s="47"/>
      <c r="NR204" s="47"/>
      <c r="NS204" s="47"/>
      <c r="NT204" s="47"/>
      <c r="NU204" s="47"/>
      <c r="NV204" s="47"/>
      <c r="NW204" s="47"/>
      <c r="NX204" s="47"/>
      <c r="NY204" s="47"/>
      <c r="NZ204" s="47"/>
      <c r="OA204" s="47"/>
      <c r="OB204" s="47"/>
      <c r="OC204" s="47"/>
      <c r="OD204" s="47"/>
      <c r="OE204" s="47"/>
      <c r="OF204" s="47"/>
      <c r="OG204" s="47"/>
      <c r="OH204" s="47"/>
      <c r="OI204" s="47"/>
      <c r="OJ204" s="47"/>
      <c r="OK204" s="47"/>
      <c r="OL204" s="47"/>
      <c r="OM204" s="47"/>
      <c r="ON204" s="47"/>
      <c r="OO204" s="47"/>
      <c r="OP204" s="47"/>
      <c r="OQ204" s="47"/>
      <c r="OR204" s="47"/>
      <c r="OS204" s="47"/>
      <c r="OT204" s="47"/>
      <c r="OU204" s="47"/>
      <c r="OV204" s="47"/>
      <c r="OW204" s="47"/>
      <c r="OX204" s="47"/>
      <c r="OY204" s="47"/>
      <c r="OZ204" s="47"/>
      <c r="PA204" s="47"/>
      <c r="PB204" s="47"/>
      <c r="PC204" s="47"/>
      <c r="PD204" s="47"/>
      <c r="PE204" s="47"/>
      <c r="PF204" s="47"/>
      <c r="PG204" s="47"/>
      <c r="PH204" s="47"/>
      <c r="PI204" s="47"/>
      <c r="PJ204" s="47"/>
      <c r="PK204" s="47"/>
      <c r="PL204" s="47"/>
      <c r="PM204" s="47"/>
      <c r="PN204" s="47"/>
      <c r="PO204" s="47"/>
      <c r="PP204" s="47"/>
      <c r="PQ204" s="47"/>
      <c r="PR204" s="47"/>
      <c r="PS204" s="47"/>
      <c r="PT204" s="47"/>
      <c r="PU204" s="47"/>
      <c r="PV204" s="47"/>
      <c r="PW204" s="47"/>
      <c r="PX204" s="47"/>
      <c r="PY204" s="47"/>
      <c r="PZ204" s="47"/>
      <c r="QA204" s="47"/>
      <c r="QB204" s="47"/>
      <c r="QC204" s="47"/>
      <c r="QD204" s="47"/>
      <c r="QE204" s="47"/>
      <c r="QF204" s="47"/>
      <c r="QG204" s="47"/>
      <c r="QH204" s="47"/>
      <c r="QI204" s="47"/>
      <c r="QJ204" s="47"/>
      <c r="QK204" s="47"/>
      <c r="QL204" s="47"/>
      <c r="QM204" s="47"/>
      <c r="QN204" s="47"/>
      <c r="QO204" s="47"/>
      <c r="QP204" s="47"/>
      <c r="QQ204" s="47"/>
      <c r="QR204" s="47"/>
      <c r="QS204" s="47"/>
      <c r="QT204" s="47"/>
      <c r="QU204" s="47"/>
      <c r="QV204" s="47"/>
      <c r="QW204" s="47"/>
      <c r="QX204" s="47"/>
      <c r="QY204" s="47"/>
      <c r="QZ204" s="47"/>
      <c r="RA204" s="47"/>
      <c r="RB204" s="47"/>
      <c r="RC204" s="47"/>
      <c r="RD204" s="47"/>
      <c r="RE204" s="47"/>
      <c r="RF204" s="47"/>
      <c r="RG204" s="47"/>
      <c r="RH204" s="47"/>
      <c r="RI204" s="47"/>
      <c r="RJ204" s="47"/>
      <c r="RK204" s="47"/>
      <c r="RL204" s="47"/>
      <c r="RM204" s="47"/>
      <c r="RN204" s="47"/>
      <c r="RO204" s="47"/>
      <c r="RP204" s="47"/>
      <c r="RQ204" s="47"/>
      <c r="RR204" s="47"/>
      <c r="RS204" s="47"/>
      <c r="RT204" s="47"/>
      <c r="RU204" s="47"/>
      <c r="RV204" s="47"/>
      <c r="RW204" s="47"/>
      <c r="RX204" s="47"/>
      <c r="RY204" s="47"/>
      <c r="RZ204" s="47"/>
      <c r="SA204" s="47"/>
      <c r="SB204" s="47"/>
      <c r="SC204" s="47"/>
      <c r="SD204" s="47"/>
      <c r="SE204" s="47"/>
      <c r="SF204" s="47"/>
      <c r="SG204" s="47"/>
      <c r="SH204" s="47"/>
      <c r="SI204" s="47"/>
      <c r="SJ204" s="47"/>
    </row>
    <row r="205" spans="1:504" s="33" customFormat="1" x14ac:dyDescent="0.25">
      <c r="A205" s="33" t="str">
        <f>'Liste élèves'!A205</f>
        <v/>
      </c>
      <c r="B205" s="33" t="str">
        <f>IF('Liste élèves'!B205="","",'Liste élèves'!B205)</f>
        <v/>
      </c>
      <c r="C205" s="33" t="str">
        <f>IF('Liste élèves'!C205="","",'Liste élèves'!C205)</f>
        <v/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47"/>
      <c r="KN205" s="47"/>
      <c r="KO205" s="47"/>
      <c r="KP205" s="47"/>
      <c r="KQ205" s="47"/>
      <c r="KR205" s="47"/>
      <c r="KS205" s="47"/>
      <c r="KT205" s="47"/>
      <c r="KU205" s="47"/>
      <c r="KV205" s="47"/>
      <c r="KW205" s="47"/>
      <c r="KX205" s="47"/>
      <c r="KY205" s="47"/>
      <c r="KZ205" s="47"/>
      <c r="LA205" s="47"/>
      <c r="LB205" s="47"/>
      <c r="LC205" s="47"/>
      <c r="LD205" s="47"/>
      <c r="LE205" s="47"/>
      <c r="LF205" s="47"/>
      <c r="LG205" s="47"/>
      <c r="LH205" s="47"/>
      <c r="LI205" s="47"/>
      <c r="LJ205" s="47"/>
      <c r="LK205" s="47"/>
      <c r="LL205" s="47"/>
      <c r="LM205" s="47"/>
      <c r="LN205" s="47"/>
      <c r="LO205" s="47"/>
      <c r="LP205" s="47"/>
      <c r="LQ205" s="47"/>
      <c r="LR205" s="47"/>
      <c r="LS205" s="47"/>
      <c r="LT205" s="47"/>
      <c r="LU205" s="47"/>
      <c r="LV205" s="47"/>
      <c r="LW205" s="47"/>
      <c r="LX205" s="47"/>
      <c r="LY205" s="47"/>
      <c r="LZ205" s="47"/>
      <c r="MA205" s="47"/>
      <c r="MB205" s="47"/>
      <c r="MC205" s="47"/>
      <c r="MD205" s="47"/>
      <c r="ME205" s="47"/>
      <c r="MF205" s="47"/>
      <c r="MG205" s="47"/>
      <c r="MH205" s="47"/>
      <c r="MI205" s="47"/>
      <c r="MJ205" s="47"/>
      <c r="MK205" s="47"/>
      <c r="ML205" s="47"/>
      <c r="MM205" s="47"/>
      <c r="MN205" s="47"/>
      <c r="MO205" s="47"/>
      <c r="MP205" s="47"/>
      <c r="MQ205" s="47"/>
      <c r="MR205" s="47"/>
      <c r="MS205" s="47"/>
      <c r="MT205" s="47"/>
      <c r="MU205" s="47"/>
      <c r="MV205" s="47"/>
      <c r="MW205" s="47"/>
      <c r="MX205" s="47"/>
      <c r="MY205" s="47"/>
      <c r="MZ205" s="47"/>
      <c r="NA205" s="47"/>
      <c r="NB205" s="47"/>
      <c r="NC205" s="47"/>
      <c r="ND205" s="47"/>
      <c r="NE205" s="47"/>
      <c r="NF205" s="47"/>
      <c r="NG205" s="47"/>
      <c r="NH205" s="47"/>
      <c r="NI205" s="47"/>
      <c r="NJ205" s="47"/>
      <c r="NK205" s="47"/>
      <c r="NL205" s="47"/>
      <c r="NM205" s="47"/>
      <c r="NN205" s="47"/>
      <c r="NO205" s="47"/>
      <c r="NP205" s="47"/>
      <c r="NQ205" s="47"/>
      <c r="NR205" s="47"/>
      <c r="NS205" s="47"/>
      <c r="NT205" s="47"/>
      <c r="NU205" s="47"/>
      <c r="NV205" s="47"/>
      <c r="NW205" s="47"/>
      <c r="NX205" s="47"/>
      <c r="NY205" s="47"/>
      <c r="NZ205" s="47"/>
      <c r="OA205" s="47"/>
      <c r="OB205" s="47"/>
      <c r="OC205" s="47"/>
      <c r="OD205" s="47"/>
      <c r="OE205" s="47"/>
      <c r="OF205" s="47"/>
      <c r="OG205" s="47"/>
      <c r="OH205" s="47"/>
      <c r="OI205" s="47"/>
      <c r="OJ205" s="47"/>
      <c r="OK205" s="47"/>
      <c r="OL205" s="47"/>
      <c r="OM205" s="47"/>
      <c r="ON205" s="47"/>
      <c r="OO205" s="47"/>
      <c r="OP205" s="47"/>
      <c r="OQ205" s="47"/>
      <c r="OR205" s="47"/>
      <c r="OS205" s="47"/>
      <c r="OT205" s="47"/>
      <c r="OU205" s="47"/>
      <c r="OV205" s="47"/>
      <c r="OW205" s="47"/>
      <c r="OX205" s="47"/>
      <c r="OY205" s="47"/>
      <c r="OZ205" s="47"/>
      <c r="PA205" s="47"/>
      <c r="PB205" s="47"/>
      <c r="PC205" s="47"/>
      <c r="PD205" s="47"/>
      <c r="PE205" s="47"/>
      <c r="PF205" s="47"/>
      <c r="PG205" s="47"/>
      <c r="PH205" s="47"/>
      <c r="PI205" s="47"/>
      <c r="PJ205" s="47"/>
      <c r="PK205" s="47"/>
      <c r="PL205" s="47"/>
      <c r="PM205" s="47"/>
      <c r="PN205" s="47"/>
      <c r="PO205" s="47"/>
      <c r="PP205" s="47"/>
      <c r="PQ205" s="47"/>
      <c r="PR205" s="47"/>
      <c r="PS205" s="47"/>
      <c r="PT205" s="47"/>
      <c r="PU205" s="47"/>
      <c r="PV205" s="47"/>
      <c r="PW205" s="47"/>
      <c r="PX205" s="47"/>
      <c r="PY205" s="47"/>
      <c r="PZ205" s="47"/>
      <c r="QA205" s="47"/>
      <c r="QB205" s="47"/>
      <c r="QC205" s="47"/>
      <c r="QD205" s="47"/>
      <c r="QE205" s="47"/>
      <c r="QF205" s="47"/>
      <c r="QG205" s="47"/>
      <c r="QH205" s="47"/>
      <c r="QI205" s="47"/>
      <c r="QJ205" s="47"/>
      <c r="QK205" s="47"/>
      <c r="QL205" s="47"/>
      <c r="QM205" s="47"/>
      <c r="QN205" s="47"/>
      <c r="QO205" s="47"/>
      <c r="QP205" s="47"/>
      <c r="QQ205" s="47"/>
      <c r="QR205" s="47"/>
      <c r="QS205" s="47"/>
      <c r="QT205" s="47"/>
      <c r="QU205" s="47"/>
      <c r="QV205" s="47"/>
      <c r="QW205" s="47"/>
      <c r="QX205" s="47"/>
      <c r="QY205" s="47"/>
      <c r="QZ205" s="47"/>
      <c r="RA205" s="47"/>
      <c r="RB205" s="47"/>
      <c r="RC205" s="47"/>
      <c r="RD205" s="47"/>
      <c r="RE205" s="47"/>
      <c r="RF205" s="47"/>
      <c r="RG205" s="47"/>
      <c r="RH205" s="47"/>
      <c r="RI205" s="47"/>
      <c r="RJ205" s="47"/>
      <c r="RK205" s="47"/>
      <c r="RL205" s="47"/>
      <c r="RM205" s="47"/>
      <c r="RN205" s="47"/>
      <c r="RO205" s="47"/>
      <c r="RP205" s="47"/>
      <c r="RQ205" s="47"/>
      <c r="RR205" s="47"/>
      <c r="RS205" s="47"/>
      <c r="RT205" s="47"/>
      <c r="RU205" s="47"/>
      <c r="RV205" s="47"/>
      <c r="RW205" s="47"/>
      <c r="RX205" s="47"/>
      <c r="RY205" s="47"/>
      <c r="RZ205" s="47"/>
      <c r="SA205" s="47"/>
      <c r="SB205" s="47"/>
      <c r="SC205" s="47"/>
      <c r="SD205" s="47"/>
      <c r="SE205" s="47"/>
      <c r="SF205" s="47"/>
      <c r="SG205" s="47"/>
      <c r="SH205" s="47"/>
      <c r="SI205" s="47"/>
      <c r="SJ205" s="47"/>
    </row>
    <row r="206" spans="1:504" s="33" customFormat="1" x14ac:dyDescent="0.25">
      <c r="A206" s="33" t="str">
        <f>'Liste élèves'!A206</f>
        <v/>
      </c>
      <c r="B206" s="33" t="str">
        <f>IF('Liste élèves'!B206="","",'Liste élèves'!B206)</f>
        <v/>
      </c>
      <c r="C206" s="33" t="str">
        <f>IF('Liste élèves'!C206="","",'Liste élèves'!C206)</f>
        <v/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47"/>
      <c r="KC206" s="47"/>
      <c r="KD206" s="47"/>
      <c r="KE206" s="47"/>
      <c r="KF206" s="47"/>
      <c r="KG206" s="47"/>
      <c r="KH206" s="47"/>
      <c r="KI206" s="47"/>
      <c r="KJ206" s="47"/>
      <c r="KK206" s="47"/>
      <c r="KL206" s="47"/>
      <c r="KM206" s="47"/>
      <c r="KN206" s="47"/>
      <c r="KO206" s="47"/>
      <c r="KP206" s="47"/>
      <c r="KQ206" s="47"/>
      <c r="KR206" s="47"/>
      <c r="KS206" s="47"/>
      <c r="KT206" s="47"/>
      <c r="KU206" s="47"/>
      <c r="KV206" s="47"/>
      <c r="KW206" s="47"/>
      <c r="KX206" s="47"/>
      <c r="KY206" s="47"/>
      <c r="KZ206" s="47"/>
      <c r="LA206" s="47"/>
      <c r="LB206" s="47"/>
      <c r="LC206" s="47"/>
      <c r="LD206" s="47"/>
      <c r="LE206" s="47"/>
      <c r="LF206" s="47"/>
      <c r="LG206" s="47"/>
      <c r="LH206" s="47"/>
      <c r="LI206" s="47"/>
      <c r="LJ206" s="47"/>
      <c r="LK206" s="47"/>
      <c r="LL206" s="47"/>
      <c r="LM206" s="47"/>
      <c r="LN206" s="47"/>
      <c r="LO206" s="47"/>
      <c r="LP206" s="47"/>
      <c r="LQ206" s="47"/>
      <c r="LR206" s="47"/>
      <c r="LS206" s="47"/>
      <c r="LT206" s="47"/>
      <c r="LU206" s="47"/>
      <c r="LV206" s="47"/>
      <c r="LW206" s="47"/>
      <c r="LX206" s="47"/>
      <c r="LY206" s="47"/>
      <c r="LZ206" s="47"/>
      <c r="MA206" s="47"/>
      <c r="MB206" s="47"/>
      <c r="MC206" s="47"/>
      <c r="MD206" s="47"/>
      <c r="ME206" s="47"/>
      <c r="MF206" s="47"/>
      <c r="MG206" s="47"/>
      <c r="MH206" s="47"/>
      <c r="MI206" s="47"/>
      <c r="MJ206" s="47"/>
      <c r="MK206" s="47"/>
      <c r="ML206" s="47"/>
      <c r="MM206" s="47"/>
      <c r="MN206" s="47"/>
      <c r="MO206" s="47"/>
      <c r="MP206" s="47"/>
      <c r="MQ206" s="47"/>
      <c r="MR206" s="47"/>
      <c r="MS206" s="47"/>
      <c r="MT206" s="47"/>
      <c r="MU206" s="47"/>
      <c r="MV206" s="47"/>
      <c r="MW206" s="47"/>
      <c r="MX206" s="47"/>
      <c r="MY206" s="47"/>
      <c r="MZ206" s="47"/>
      <c r="NA206" s="47"/>
      <c r="NB206" s="47"/>
      <c r="NC206" s="47"/>
      <c r="ND206" s="47"/>
      <c r="NE206" s="47"/>
      <c r="NF206" s="47"/>
      <c r="NG206" s="47"/>
      <c r="NH206" s="47"/>
      <c r="NI206" s="47"/>
      <c r="NJ206" s="47"/>
      <c r="NK206" s="47"/>
      <c r="NL206" s="47"/>
      <c r="NM206" s="47"/>
      <c r="NN206" s="47"/>
      <c r="NO206" s="47"/>
      <c r="NP206" s="47"/>
      <c r="NQ206" s="47"/>
      <c r="NR206" s="47"/>
      <c r="NS206" s="47"/>
      <c r="NT206" s="47"/>
      <c r="NU206" s="47"/>
      <c r="NV206" s="47"/>
      <c r="NW206" s="47"/>
      <c r="NX206" s="47"/>
      <c r="NY206" s="47"/>
      <c r="NZ206" s="47"/>
      <c r="OA206" s="47"/>
      <c r="OB206" s="47"/>
      <c r="OC206" s="47"/>
      <c r="OD206" s="47"/>
      <c r="OE206" s="47"/>
      <c r="OF206" s="47"/>
      <c r="OG206" s="47"/>
      <c r="OH206" s="47"/>
      <c r="OI206" s="47"/>
      <c r="OJ206" s="47"/>
      <c r="OK206" s="47"/>
      <c r="OL206" s="47"/>
      <c r="OM206" s="47"/>
      <c r="ON206" s="47"/>
      <c r="OO206" s="47"/>
      <c r="OP206" s="47"/>
      <c r="OQ206" s="47"/>
      <c r="OR206" s="47"/>
      <c r="OS206" s="47"/>
      <c r="OT206" s="47"/>
      <c r="OU206" s="47"/>
      <c r="OV206" s="47"/>
      <c r="OW206" s="47"/>
      <c r="OX206" s="47"/>
      <c r="OY206" s="47"/>
      <c r="OZ206" s="47"/>
      <c r="PA206" s="47"/>
      <c r="PB206" s="47"/>
      <c r="PC206" s="47"/>
      <c r="PD206" s="47"/>
      <c r="PE206" s="47"/>
      <c r="PF206" s="47"/>
      <c r="PG206" s="47"/>
      <c r="PH206" s="47"/>
      <c r="PI206" s="47"/>
      <c r="PJ206" s="47"/>
      <c r="PK206" s="47"/>
      <c r="PL206" s="47"/>
      <c r="PM206" s="47"/>
      <c r="PN206" s="47"/>
      <c r="PO206" s="47"/>
      <c r="PP206" s="47"/>
      <c r="PQ206" s="47"/>
      <c r="PR206" s="47"/>
      <c r="PS206" s="47"/>
      <c r="PT206" s="47"/>
      <c r="PU206" s="47"/>
      <c r="PV206" s="47"/>
      <c r="PW206" s="47"/>
      <c r="PX206" s="47"/>
      <c r="PY206" s="47"/>
      <c r="PZ206" s="47"/>
      <c r="QA206" s="47"/>
      <c r="QB206" s="47"/>
      <c r="QC206" s="47"/>
      <c r="QD206" s="47"/>
      <c r="QE206" s="47"/>
      <c r="QF206" s="47"/>
      <c r="QG206" s="47"/>
      <c r="QH206" s="47"/>
      <c r="QI206" s="47"/>
      <c r="QJ206" s="47"/>
      <c r="QK206" s="47"/>
      <c r="QL206" s="47"/>
      <c r="QM206" s="47"/>
      <c r="QN206" s="47"/>
      <c r="QO206" s="47"/>
      <c r="QP206" s="47"/>
      <c r="QQ206" s="47"/>
      <c r="QR206" s="47"/>
      <c r="QS206" s="47"/>
      <c r="QT206" s="47"/>
      <c r="QU206" s="47"/>
      <c r="QV206" s="47"/>
      <c r="QW206" s="47"/>
      <c r="QX206" s="47"/>
      <c r="QY206" s="47"/>
      <c r="QZ206" s="47"/>
      <c r="RA206" s="47"/>
      <c r="RB206" s="47"/>
      <c r="RC206" s="47"/>
      <c r="RD206" s="47"/>
      <c r="RE206" s="47"/>
      <c r="RF206" s="47"/>
      <c r="RG206" s="47"/>
      <c r="RH206" s="47"/>
      <c r="RI206" s="47"/>
      <c r="RJ206" s="47"/>
      <c r="RK206" s="47"/>
      <c r="RL206" s="47"/>
      <c r="RM206" s="47"/>
      <c r="RN206" s="47"/>
      <c r="RO206" s="47"/>
      <c r="RP206" s="47"/>
      <c r="RQ206" s="47"/>
      <c r="RR206" s="47"/>
      <c r="RS206" s="47"/>
      <c r="RT206" s="47"/>
      <c r="RU206" s="47"/>
      <c r="RV206" s="47"/>
      <c r="RW206" s="47"/>
      <c r="RX206" s="47"/>
      <c r="RY206" s="47"/>
      <c r="RZ206" s="47"/>
      <c r="SA206" s="47"/>
      <c r="SB206" s="47"/>
      <c r="SC206" s="47"/>
      <c r="SD206" s="47"/>
      <c r="SE206" s="47"/>
      <c r="SF206" s="47"/>
      <c r="SG206" s="47"/>
      <c r="SH206" s="47"/>
      <c r="SI206" s="47"/>
      <c r="SJ206" s="47"/>
    </row>
    <row r="207" spans="1:504" s="33" customFormat="1" x14ac:dyDescent="0.25">
      <c r="A207" s="33" t="str">
        <f>'Liste élèves'!A207</f>
        <v/>
      </c>
      <c r="B207" s="33" t="str">
        <f>IF('Liste élèves'!B207="","",'Liste élèves'!B207)</f>
        <v/>
      </c>
      <c r="C207" s="33" t="str">
        <f>IF('Liste élèves'!C207="","",'Liste élèves'!C207)</f>
        <v/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47"/>
      <c r="KN207" s="47"/>
      <c r="KO207" s="47"/>
      <c r="KP207" s="47"/>
      <c r="KQ207" s="47"/>
      <c r="KR207" s="47"/>
      <c r="KS207" s="47"/>
      <c r="KT207" s="47"/>
      <c r="KU207" s="47"/>
      <c r="KV207" s="47"/>
      <c r="KW207" s="47"/>
      <c r="KX207" s="47"/>
      <c r="KY207" s="47"/>
      <c r="KZ207" s="47"/>
      <c r="LA207" s="47"/>
      <c r="LB207" s="47"/>
      <c r="LC207" s="47"/>
      <c r="LD207" s="47"/>
      <c r="LE207" s="47"/>
      <c r="LF207" s="47"/>
      <c r="LG207" s="47"/>
      <c r="LH207" s="47"/>
      <c r="LI207" s="47"/>
      <c r="LJ207" s="47"/>
      <c r="LK207" s="47"/>
      <c r="LL207" s="47"/>
      <c r="LM207" s="47"/>
      <c r="LN207" s="47"/>
      <c r="LO207" s="47"/>
      <c r="LP207" s="47"/>
      <c r="LQ207" s="47"/>
      <c r="LR207" s="47"/>
      <c r="LS207" s="47"/>
      <c r="LT207" s="47"/>
      <c r="LU207" s="47"/>
      <c r="LV207" s="47"/>
      <c r="LW207" s="47"/>
      <c r="LX207" s="47"/>
      <c r="LY207" s="47"/>
      <c r="LZ207" s="47"/>
      <c r="MA207" s="47"/>
      <c r="MB207" s="47"/>
      <c r="MC207" s="47"/>
      <c r="MD207" s="47"/>
      <c r="ME207" s="47"/>
      <c r="MF207" s="47"/>
      <c r="MG207" s="47"/>
      <c r="MH207" s="47"/>
      <c r="MI207" s="47"/>
      <c r="MJ207" s="47"/>
      <c r="MK207" s="47"/>
      <c r="ML207" s="47"/>
      <c r="MM207" s="47"/>
      <c r="MN207" s="47"/>
      <c r="MO207" s="47"/>
      <c r="MP207" s="47"/>
      <c r="MQ207" s="47"/>
      <c r="MR207" s="47"/>
      <c r="MS207" s="47"/>
      <c r="MT207" s="47"/>
      <c r="MU207" s="47"/>
      <c r="MV207" s="47"/>
      <c r="MW207" s="47"/>
      <c r="MX207" s="47"/>
      <c r="MY207" s="47"/>
      <c r="MZ207" s="47"/>
      <c r="NA207" s="47"/>
      <c r="NB207" s="47"/>
      <c r="NC207" s="47"/>
      <c r="ND207" s="47"/>
      <c r="NE207" s="47"/>
      <c r="NF207" s="47"/>
      <c r="NG207" s="47"/>
      <c r="NH207" s="47"/>
      <c r="NI207" s="47"/>
      <c r="NJ207" s="47"/>
      <c r="NK207" s="47"/>
      <c r="NL207" s="47"/>
      <c r="NM207" s="47"/>
      <c r="NN207" s="47"/>
      <c r="NO207" s="47"/>
      <c r="NP207" s="47"/>
      <c r="NQ207" s="47"/>
      <c r="NR207" s="47"/>
      <c r="NS207" s="47"/>
      <c r="NT207" s="47"/>
      <c r="NU207" s="47"/>
      <c r="NV207" s="47"/>
      <c r="NW207" s="47"/>
      <c r="NX207" s="47"/>
      <c r="NY207" s="47"/>
      <c r="NZ207" s="47"/>
      <c r="OA207" s="47"/>
      <c r="OB207" s="47"/>
      <c r="OC207" s="47"/>
      <c r="OD207" s="47"/>
      <c r="OE207" s="47"/>
      <c r="OF207" s="47"/>
      <c r="OG207" s="47"/>
      <c r="OH207" s="47"/>
      <c r="OI207" s="47"/>
      <c r="OJ207" s="47"/>
      <c r="OK207" s="47"/>
      <c r="OL207" s="47"/>
      <c r="OM207" s="47"/>
      <c r="ON207" s="47"/>
      <c r="OO207" s="47"/>
      <c r="OP207" s="47"/>
      <c r="OQ207" s="47"/>
      <c r="OR207" s="47"/>
      <c r="OS207" s="47"/>
      <c r="OT207" s="47"/>
      <c r="OU207" s="47"/>
      <c r="OV207" s="47"/>
      <c r="OW207" s="47"/>
      <c r="OX207" s="47"/>
      <c r="OY207" s="47"/>
      <c r="OZ207" s="47"/>
      <c r="PA207" s="47"/>
      <c r="PB207" s="47"/>
      <c r="PC207" s="47"/>
      <c r="PD207" s="47"/>
      <c r="PE207" s="47"/>
      <c r="PF207" s="47"/>
      <c r="PG207" s="47"/>
      <c r="PH207" s="47"/>
      <c r="PI207" s="47"/>
      <c r="PJ207" s="47"/>
      <c r="PK207" s="47"/>
      <c r="PL207" s="47"/>
      <c r="PM207" s="47"/>
      <c r="PN207" s="47"/>
      <c r="PO207" s="47"/>
      <c r="PP207" s="47"/>
      <c r="PQ207" s="47"/>
      <c r="PR207" s="47"/>
      <c r="PS207" s="47"/>
      <c r="PT207" s="47"/>
      <c r="PU207" s="47"/>
      <c r="PV207" s="47"/>
      <c r="PW207" s="47"/>
      <c r="PX207" s="47"/>
      <c r="PY207" s="47"/>
      <c r="PZ207" s="47"/>
      <c r="QA207" s="47"/>
      <c r="QB207" s="47"/>
      <c r="QC207" s="47"/>
      <c r="QD207" s="47"/>
      <c r="QE207" s="47"/>
      <c r="QF207" s="47"/>
      <c r="QG207" s="47"/>
      <c r="QH207" s="47"/>
      <c r="QI207" s="47"/>
      <c r="QJ207" s="47"/>
      <c r="QK207" s="47"/>
      <c r="QL207" s="47"/>
      <c r="QM207" s="47"/>
      <c r="QN207" s="47"/>
      <c r="QO207" s="47"/>
      <c r="QP207" s="47"/>
      <c r="QQ207" s="47"/>
      <c r="QR207" s="47"/>
      <c r="QS207" s="47"/>
      <c r="QT207" s="47"/>
      <c r="QU207" s="47"/>
      <c r="QV207" s="47"/>
      <c r="QW207" s="47"/>
      <c r="QX207" s="47"/>
      <c r="QY207" s="47"/>
      <c r="QZ207" s="47"/>
      <c r="RA207" s="47"/>
      <c r="RB207" s="47"/>
      <c r="RC207" s="47"/>
      <c r="RD207" s="47"/>
      <c r="RE207" s="47"/>
      <c r="RF207" s="47"/>
      <c r="RG207" s="47"/>
      <c r="RH207" s="47"/>
      <c r="RI207" s="47"/>
      <c r="RJ207" s="47"/>
      <c r="RK207" s="47"/>
      <c r="RL207" s="47"/>
      <c r="RM207" s="47"/>
      <c r="RN207" s="47"/>
      <c r="RO207" s="47"/>
      <c r="RP207" s="47"/>
      <c r="RQ207" s="47"/>
      <c r="RR207" s="47"/>
      <c r="RS207" s="47"/>
      <c r="RT207" s="47"/>
      <c r="RU207" s="47"/>
      <c r="RV207" s="47"/>
      <c r="RW207" s="47"/>
      <c r="RX207" s="47"/>
      <c r="RY207" s="47"/>
      <c r="RZ207" s="47"/>
      <c r="SA207" s="47"/>
      <c r="SB207" s="47"/>
      <c r="SC207" s="47"/>
      <c r="SD207" s="47"/>
      <c r="SE207" s="47"/>
      <c r="SF207" s="47"/>
      <c r="SG207" s="47"/>
      <c r="SH207" s="47"/>
      <c r="SI207" s="47"/>
      <c r="SJ207" s="47"/>
    </row>
    <row r="208" spans="1:504" s="33" customFormat="1" x14ac:dyDescent="0.25">
      <c r="A208" s="33" t="str">
        <f>'Liste élèves'!A208</f>
        <v/>
      </c>
      <c r="B208" s="33" t="str">
        <f>IF('Liste élèves'!B208="","",'Liste élèves'!B208)</f>
        <v/>
      </c>
      <c r="C208" s="33" t="str">
        <f>IF('Liste élèves'!C208="","",'Liste élèves'!C208)</f>
        <v/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47"/>
      <c r="KN208" s="47"/>
      <c r="KO208" s="47"/>
      <c r="KP208" s="47"/>
      <c r="KQ208" s="47"/>
      <c r="KR208" s="47"/>
      <c r="KS208" s="47"/>
      <c r="KT208" s="47"/>
      <c r="KU208" s="47"/>
      <c r="KV208" s="47"/>
      <c r="KW208" s="47"/>
      <c r="KX208" s="47"/>
      <c r="KY208" s="47"/>
      <c r="KZ208" s="47"/>
      <c r="LA208" s="47"/>
      <c r="LB208" s="47"/>
      <c r="LC208" s="47"/>
      <c r="LD208" s="47"/>
      <c r="LE208" s="47"/>
      <c r="LF208" s="47"/>
      <c r="LG208" s="47"/>
      <c r="LH208" s="47"/>
      <c r="LI208" s="47"/>
      <c r="LJ208" s="47"/>
      <c r="LK208" s="47"/>
      <c r="LL208" s="47"/>
      <c r="LM208" s="47"/>
      <c r="LN208" s="47"/>
      <c r="LO208" s="47"/>
      <c r="LP208" s="47"/>
      <c r="LQ208" s="47"/>
      <c r="LR208" s="47"/>
      <c r="LS208" s="47"/>
      <c r="LT208" s="47"/>
      <c r="LU208" s="47"/>
      <c r="LV208" s="47"/>
      <c r="LW208" s="47"/>
      <c r="LX208" s="47"/>
      <c r="LY208" s="47"/>
      <c r="LZ208" s="47"/>
      <c r="MA208" s="47"/>
      <c r="MB208" s="47"/>
      <c r="MC208" s="47"/>
      <c r="MD208" s="47"/>
      <c r="ME208" s="47"/>
      <c r="MF208" s="47"/>
      <c r="MG208" s="47"/>
      <c r="MH208" s="47"/>
      <c r="MI208" s="47"/>
      <c r="MJ208" s="47"/>
      <c r="MK208" s="47"/>
      <c r="ML208" s="47"/>
      <c r="MM208" s="47"/>
      <c r="MN208" s="47"/>
      <c r="MO208" s="47"/>
      <c r="MP208" s="47"/>
      <c r="MQ208" s="47"/>
      <c r="MR208" s="47"/>
      <c r="MS208" s="47"/>
      <c r="MT208" s="47"/>
      <c r="MU208" s="47"/>
      <c r="MV208" s="47"/>
      <c r="MW208" s="47"/>
      <c r="MX208" s="47"/>
      <c r="MY208" s="47"/>
      <c r="MZ208" s="47"/>
      <c r="NA208" s="47"/>
      <c r="NB208" s="47"/>
      <c r="NC208" s="47"/>
      <c r="ND208" s="47"/>
      <c r="NE208" s="47"/>
      <c r="NF208" s="47"/>
      <c r="NG208" s="47"/>
      <c r="NH208" s="47"/>
      <c r="NI208" s="47"/>
      <c r="NJ208" s="47"/>
      <c r="NK208" s="47"/>
      <c r="NL208" s="47"/>
      <c r="NM208" s="47"/>
      <c r="NN208" s="47"/>
      <c r="NO208" s="47"/>
      <c r="NP208" s="47"/>
      <c r="NQ208" s="47"/>
      <c r="NR208" s="47"/>
      <c r="NS208" s="47"/>
      <c r="NT208" s="47"/>
      <c r="NU208" s="47"/>
      <c r="NV208" s="47"/>
      <c r="NW208" s="47"/>
      <c r="NX208" s="47"/>
      <c r="NY208" s="47"/>
      <c r="NZ208" s="47"/>
      <c r="OA208" s="47"/>
      <c r="OB208" s="47"/>
      <c r="OC208" s="47"/>
      <c r="OD208" s="47"/>
      <c r="OE208" s="47"/>
      <c r="OF208" s="47"/>
      <c r="OG208" s="47"/>
      <c r="OH208" s="47"/>
      <c r="OI208" s="47"/>
      <c r="OJ208" s="47"/>
      <c r="OK208" s="47"/>
      <c r="OL208" s="47"/>
      <c r="OM208" s="47"/>
      <c r="ON208" s="47"/>
      <c r="OO208" s="47"/>
      <c r="OP208" s="47"/>
      <c r="OQ208" s="47"/>
      <c r="OR208" s="47"/>
      <c r="OS208" s="47"/>
      <c r="OT208" s="47"/>
      <c r="OU208" s="47"/>
      <c r="OV208" s="47"/>
      <c r="OW208" s="47"/>
      <c r="OX208" s="47"/>
      <c r="OY208" s="47"/>
      <c r="OZ208" s="47"/>
      <c r="PA208" s="47"/>
      <c r="PB208" s="47"/>
      <c r="PC208" s="47"/>
      <c r="PD208" s="47"/>
      <c r="PE208" s="47"/>
      <c r="PF208" s="47"/>
      <c r="PG208" s="47"/>
      <c r="PH208" s="47"/>
      <c r="PI208" s="47"/>
      <c r="PJ208" s="47"/>
      <c r="PK208" s="47"/>
      <c r="PL208" s="47"/>
      <c r="PM208" s="47"/>
      <c r="PN208" s="47"/>
      <c r="PO208" s="47"/>
      <c r="PP208" s="47"/>
      <c r="PQ208" s="47"/>
      <c r="PR208" s="47"/>
      <c r="PS208" s="47"/>
      <c r="PT208" s="47"/>
      <c r="PU208" s="47"/>
      <c r="PV208" s="47"/>
      <c r="PW208" s="47"/>
      <c r="PX208" s="47"/>
      <c r="PY208" s="47"/>
      <c r="PZ208" s="47"/>
      <c r="QA208" s="47"/>
      <c r="QB208" s="47"/>
      <c r="QC208" s="47"/>
      <c r="QD208" s="47"/>
      <c r="QE208" s="47"/>
      <c r="QF208" s="47"/>
      <c r="QG208" s="47"/>
      <c r="QH208" s="47"/>
      <c r="QI208" s="47"/>
      <c r="QJ208" s="47"/>
      <c r="QK208" s="47"/>
      <c r="QL208" s="47"/>
      <c r="QM208" s="47"/>
      <c r="QN208" s="47"/>
      <c r="QO208" s="47"/>
      <c r="QP208" s="47"/>
      <c r="QQ208" s="47"/>
      <c r="QR208" s="47"/>
      <c r="QS208" s="47"/>
      <c r="QT208" s="47"/>
      <c r="QU208" s="47"/>
      <c r="QV208" s="47"/>
      <c r="QW208" s="47"/>
      <c r="QX208" s="47"/>
      <c r="QY208" s="47"/>
      <c r="QZ208" s="47"/>
      <c r="RA208" s="47"/>
      <c r="RB208" s="47"/>
      <c r="RC208" s="47"/>
      <c r="RD208" s="47"/>
      <c r="RE208" s="47"/>
      <c r="RF208" s="47"/>
      <c r="RG208" s="47"/>
      <c r="RH208" s="47"/>
      <c r="RI208" s="47"/>
      <c r="RJ208" s="47"/>
      <c r="RK208" s="47"/>
      <c r="RL208" s="47"/>
      <c r="RM208" s="47"/>
      <c r="RN208" s="47"/>
      <c r="RO208" s="47"/>
      <c r="RP208" s="47"/>
      <c r="RQ208" s="47"/>
      <c r="RR208" s="47"/>
      <c r="RS208" s="47"/>
      <c r="RT208" s="47"/>
      <c r="RU208" s="47"/>
      <c r="RV208" s="47"/>
      <c r="RW208" s="47"/>
      <c r="RX208" s="47"/>
      <c r="RY208" s="47"/>
      <c r="RZ208" s="47"/>
      <c r="SA208" s="47"/>
      <c r="SB208" s="47"/>
      <c r="SC208" s="47"/>
      <c r="SD208" s="47"/>
      <c r="SE208" s="47"/>
      <c r="SF208" s="47"/>
      <c r="SG208" s="47"/>
      <c r="SH208" s="47"/>
      <c r="SI208" s="47"/>
      <c r="SJ208" s="47"/>
    </row>
    <row r="209" spans="1:504" s="33" customFormat="1" x14ac:dyDescent="0.25">
      <c r="A209" s="33" t="str">
        <f>'Liste élèves'!A209</f>
        <v/>
      </c>
      <c r="B209" s="33" t="str">
        <f>IF('Liste élèves'!B209="","",'Liste élèves'!B209)</f>
        <v/>
      </c>
      <c r="C209" s="33" t="str">
        <f>IF('Liste élèves'!C209="","",'Liste élèves'!C209)</f>
        <v/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  <c r="OB209" s="47"/>
      <c r="OC209" s="47"/>
      <c r="OD209" s="47"/>
      <c r="OE209" s="47"/>
      <c r="OF209" s="47"/>
      <c r="OG209" s="47"/>
      <c r="OH209" s="47"/>
      <c r="OI209" s="47"/>
      <c r="OJ209" s="47"/>
      <c r="OK209" s="47"/>
      <c r="OL209" s="47"/>
      <c r="OM209" s="47"/>
      <c r="ON209" s="47"/>
      <c r="OO209" s="47"/>
      <c r="OP209" s="47"/>
      <c r="OQ209" s="47"/>
      <c r="OR209" s="47"/>
      <c r="OS209" s="47"/>
      <c r="OT209" s="47"/>
      <c r="OU209" s="47"/>
      <c r="OV209" s="47"/>
      <c r="OW209" s="47"/>
      <c r="OX209" s="47"/>
      <c r="OY209" s="47"/>
      <c r="OZ209" s="47"/>
      <c r="PA209" s="47"/>
      <c r="PB209" s="47"/>
      <c r="PC209" s="47"/>
      <c r="PD209" s="47"/>
      <c r="PE209" s="47"/>
      <c r="PF209" s="47"/>
      <c r="PG209" s="47"/>
      <c r="PH209" s="47"/>
      <c r="PI209" s="47"/>
      <c r="PJ209" s="47"/>
      <c r="PK209" s="47"/>
      <c r="PL209" s="47"/>
      <c r="PM209" s="47"/>
      <c r="PN209" s="47"/>
      <c r="PO209" s="47"/>
      <c r="PP209" s="47"/>
      <c r="PQ209" s="47"/>
      <c r="PR209" s="47"/>
      <c r="PS209" s="47"/>
      <c r="PT209" s="47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</row>
    <row r="210" spans="1:504" s="33" customFormat="1" x14ac:dyDescent="0.25">
      <c r="A210" s="33" t="str">
        <f>'Liste élèves'!A210</f>
        <v/>
      </c>
      <c r="B210" s="33" t="str">
        <f>IF('Liste élèves'!B210="","",'Liste élèves'!B210)</f>
        <v/>
      </c>
      <c r="C210" s="33" t="str">
        <f>IF('Liste élèves'!C210="","",'Liste élèves'!C210)</f>
        <v/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  <c r="OB210" s="47"/>
      <c r="OC210" s="47"/>
      <c r="OD210" s="47"/>
      <c r="OE210" s="47"/>
      <c r="OF210" s="47"/>
      <c r="OG210" s="47"/>
      <c r="OH210" s="47"/>
      <c r="OI210" s="47"/>
      <c r="OJ210" s="47"/>
      <c r="OK210" s="47"/>
      <c r="OL210" s="47"/>
      <c r="OM210" s="47"/>
      <c r="ON210" s="47"/>
      <c r="OO210" s="47"/>
      <c r="OP210" s="47"/>
      <c r="OQ210" s="47"/>
      <c r="OR210" s="47"/>
      <c r="OS210" s="47"/>
      <c r="OT210" s="47"/>
      <c r="OU210" s="47"/>
      <c r="OV210" s="47"/>
      <c r="OW210" s="47"/>
      <c r="OX210" s="47"/>
      <c r="OY210" s="47"/>
      <c r="OZ210" s="47"/>
      <c r="PA210" s="47"/>
      <c r="PB210" s="47"/>
      <c r="PC210" s="47"/>
      <c r="PD210" s="47"/>
      <c r="PE210" s="47"/>
      <c r="PF210" s="47"/>
      <c r="PG210" s="47"/>
      <c r="PH210" s="47"/>
      <c r="PI210" s="47"/>
      <c r="PJ210" s="47"/>
      <c r="PK210" s="47"/>
      <c r="PL210" s="47"/>
      <c r="PM210" s="47"/>
      <c r="PN210" s="47"/>
      <c r="PO210" s="47"/>
      <c r="PP210" s="47"/>
      <c r="PQ210" s="47"/>
      <c r="PR210" s="47"/>
      <c r="PS210" s="47"/>
      <c r="PT210" s="47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</row>
    <row r="211" spans="1:504" s="33" customFormat="1" x14ac:dyDescent="0.25">
      <c r="A211" s="33" t="str">
        <f>'Liste élèves'!A211</f>
        <v/>
      </c>
      <c r="B211" s="33" t="str">
        <f>IF('Liste élèves'!B211="","",'Liste élèves'!B211)</f>
        <v/>
      </c>
      <c r="C211" s="33" t="str">
        <f>IF('Liste élèves'!C211="","",'Liste élèves'!C211)</f>
        <v/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  <c r="OB211" s="47"/>
      <c r="OC211" s="47"/>
      <c r="OD211" s="47"/>
      <c r="OE211" s="47"/>
      <c r="OF211" s="47"/>
      <c r="OG211" s="47"/>
      <c r="OH211" s="47"/>
      <c r="OI211" s="47"/>
      <c r="OJ211" s="47"/>
      <c r="OK211" s="47"/>
      <c r="OL211" s="47"/>
      <c r="OM211" s="47"/>
      <c r="ON211" s="47"/>
      <c r="OO211" s="47"/>
      <c r="OP211" s="47"/>
      <c r="OQ211" s="47"/>
      <c r="OR211" s="47"/>
      <c r="OS211" s="47"/>
      <c r="OT211" s="47"/>
      <c r="OU211" s="47"/>
      <c r="OV211" s="47"/>
      <c r="OW211" s="47"/>
      <c r="OX211" s="47"/>
      <c r="OY211" s="47"/>
      <c r="OZ211" s="47"/>
      <c r="PA211" s="47"/>
      <c r="PB211" s="47"/>
      <c r="PC211" s="47"/>
      <c r="PD211" s="47"/>
      <c r="PE211" s="47"/>
      <c r="PF211" s="47"/>
      <c r="PG211" s="47"/>
      <c r="PH211" s="47"/>
      <c r="PI211" s="47"/>
      <c r="PJ211" s="47"/>
      <c r="PK211" s="47"/>
      <c r="PL211" s="47"/>
      <c r="PM211" s="47"/>
      <c r="PN211" s="47"/>
      <c r="PO211" s="47"/>
      <c r="PP211" s="47"/>
      <c r="PQ211" s="47"/>
      <c r="PR211" s="47"/>
      <c r="PS211" s="47"/>
      <c r="PT211" s="47"/>
      <c r="PU211" s="47"/>
      <c r="PV211" s="47"/>
      <c r="PW211" s="47"/>
      <c r="PX211" s="47"/>
      <c r="PY211" s="47"/>
      <c r="PZ211" s="47"/>
      <c r="QA211" s="47"/>
      <c r="QB211" s="47"/>
      <c r="QC211" s="47"/>
      <c r="QD211" s="47"/>
      <c r="QE211" s="47"/>
      <c r="QF211" s="47"/>
      <c r="QG211" s="47"/>
      <c r="QH211" s="47"/>
      <c r="QI211" s="47"/>
      <c r="QJ211" s="47"/>
      <c r="QK211" s="47"/>
      <c r="QL211" s="47"/>
      <c r="QM211" s="47"/>
      <c r="QN211" s="47"/>
      <c r="QO211" s="47"/>
      <c r="QP211" s="47"/>
      <c r="QQ211" s="47"/>
      <c r="QR211" s="47"/>
      <c r="QS211" s="47"/>
      <c r="QT211" s="47"/>
      <c r="QU211" s="47"/>
      <c r="QV211" s="47"/>
      <c r="QW211" s="47"/>
      <c r="QX211" s="47"/>
      <c r="QY211" s="47"/>
      <c r="QZ211" s="47"/>
      <c r="RA211" s="47"/>
      <c r="RB211" s="47"/>
      <c r="RC211" s="47"/>
      <c r="RD211" s="47"/>
      <c r="RE211" s="47"/>
      <c r="RF211" s="47"/>
      <c r="RG211" s="47"/>
      <c r="RH211" s="47"/>
      <c r="RI211" s="47"/>
      <c r="RJ211" s="47"/>
      <c r="RK211" s="47"/>
      <c r="RL211" s="47"/>
      <c r="RM211" s="47"/>
      <c r="RN211" s="47"/>
      <c r="RO211" s="47"/>
      <c r="RP211" s="47"/>
      <c r="RQ211" s="47"/>
      <c r="RR211" s="47"/>
      <c r="RS211" s="47"/>
      <c r="RT211" s="47"/>
      <c r="RU211" s="47"/>
      <c r="RV211" s="47"/>
      <c r="RW211" s="47"/>
      <c r="RX211" s="47"/>
      <c r="RY211" s="47"/>
      <c r="RZ211" s="47"/>
      <c r="SA211" s="47"/>
      <c r="SB211" s="47"/>
      <c r="SC211" s="47"/>
      <c r="SD211" s="47"/>
      <c r="SE211" s="47"/>
      <c r="SF211" s="47"/>
      <c r="SG211" s="47"/>
      <c r="SH211" s="47"/>
      <c r="SI211" s="47"/>
      <c r="SJ211" s="47"/>
    </row>
    <row r="212" spans="1:504" s="33" customFormat="1" x14ac:dyDescent="0.25">
      <c r="A212" s="33" t="str">
        <f>'Liste élèves'!A212</f>
        <v/>
      </c>
      <c r="B212" s="33" t="str">
        <f>IF('Liste élèves'!B212="","",'Liste élèves'!B212)</f>
        <v/>
      </c>
      <c r="C212" s="33" t="str">
        <f>IF('Liste élèves'!C212="","",'Liste élèves'!C212)</f>
        <v/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  <c r="OB212" s="47"/>
      <c r="OC212" s="47"/>
      <c r="OD212" s="47"/>
      <c r="OE212" s="47"/>
      <c r="OF212" s="47"/>
      <c r="OG212" s="47"/>
      <c r="OH212" s="47"/>
      <c r="OI212" s="47"/>
      <c r="OJ212" s="47"/>
      <c r="OK212" s="47"/>
      <c r="OL212" s="47"/>
      <c r="OM212" s="47"/>
      <c r="ON212" s="47"/>
      <c r="OO212" s="47"/>
      <c r="OP212" s="47"/>
      <c r="OQ212" s="47"/>
      <c r="OR212" s="47"/>
      <c r="OS212" s="47"/>
      <c r="OT212" s="47"/>
      <c r="OU212" s="47"/>
      <c r="OV212" s="47"/>
      <c r="OW212" s="47"/>
      <c r="OX212" s="47"/>
      <c r="OY212" s="47"/>
      <c r="OZ212" s="47"/>
      <c r="PA212" s="47"/>
      <c r="PB212" s="47"/>
      <c r="PC212" s="47"/>
      <c r="PD212" s="47"/>
      <c r="PE212" s="47"/>
      <c r="PF212" s="47"/>
      <c r="PG212" s="47"/>
      <c r="PH212" s="47"/>
      <c r="PI212" s="47"/>
      <c r="PJ212" s="47"/>
      <c r="PK212" s="47"/>
      <c r="PL212" s="47"/>
      <c r="PM212" s="47"/>
      <c r="PN212" s="47"/>
      <c r="PO212" s="47"/>
      <c r="PP212" s="47"/>
      <c r="PQ212" s="47"/>
      <c r="PR212" s="47"/>
      <c r="PS212" s="47"/>
      <c r="PT212" s="47"/>
      <c r="PU212" s="47"/>
      <c r="PV212" s="47"/>
      <c r="PW212" s="47"/>
      <c r="PX212" s="47"/>
      <c r="PY212" s="47"/>
      <c r="PZ212" s="47"/>
      <c r="QA212" s="47"/>
      <c r="QB212" s="47"/>
      <c r="QC212" s="47"/>
      <c r="QD212" s="47"/>
      <c r="QE212" s="47"/>
      <c r="QF212" s="47"/>
      <c r="QG212" s="47"/>
      <c r="QH212" s="47"/>
      <c r="QI212" s="47"/>
      <c r="QJ212" s="47"/>
      <c r="QK212" s="47"/>
      <c r="QL212" s="47"/>
      <c r="QM212" s="47"/>
      <c r="QN212" s="47"/>
      <c r="QO212" s="47"/>
      <c r="QP212" s="47"/>
      <c r="QQ212" s="47"/>
      <c r="QR212" s="47"/>
      <c r="QS212" s="47"/>
      <c r="QT212" s="47"/>
      <c r="QU212" s="47"/>
      <c r="QV212" s="47"/>
      <c r="QW212" s="47"/>
      <c r="QX212" s="47"/>
      <c r="QY212" s="47"/>
      <c r="QZ212" s="47"/>
      <c r="RA212" s="47"/>
      <c r="RB212" s="47"/>
      <c r="RC212" s="47"/>
      <c r="RD212" s="47"/>
      <c r="RE212" s="47"/>
      <c r="RF212" s="47"/>
      <c r="RG212" s="47"/>
      <c r="RH212" s="47"/>
      <c r="RI212" s="47"/>
      <c r="RJ212" s="47"/>
      <c r="RK212" s="47"/>
      <c r="RL212" s="47"/>
      <c r="RM212" s="47"/>
      <c r="RN212" s="47"/>
      <c r="RO212" s="47"/>
      <c r="RP212" s="47"/>
      <c r="RQ212" s="47"/>
      <c r="RR212" s="47"/>
      <c r="RS212" s="47"/>
      <c r="RT212" s="47"/>
      <c r="RU212" s="47"/>
      <c r="RV212" s="47"/>
      <c r="RW212" s="47"/>
      <c r="RX212" s="47"/>
      <c r="RY212" s="47"/>
      <c r="RZ212" s="47"/>
      <c r="SA212" s="47"/>
      <c r="SB212" s="47"/>
      <c r="SC212" s="47"/>
      <c r="SD212" s="47"/>
      <c r="SE212" s="47"/>
      <c r="SF212" s="47"/>
      <c r="SG212" s="47"/>
      <c r="SH212" s="47"/>
      <c r="SI212" s="47"/>
      <c r="SJ212" s="47"/>
    </row>
    <row r="213" spans="1:504" s="33" customFormat="1" x14ac:dyDescent="0.25">
      <c r="A213" s="33" t="str">
        <f>'Liste élèves'!A213</f>
        <v/>
      </c>
      <c r="B213" s="33" t="str">
        <f>IF('Liste élèves'!B213="","",'Liste élèves'!B213)</f>
        <v/>
      </c>
      <c r="C213" s="33" t="str">
        <f>IF('Liste élèves'!C213="","",'Liste élèves'!C213)</f>
        <v/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  <c r="OB213" s="47"/>
      <c r="OC213" s="47"/>
      <c r="OD213" s="47"/>
      <c r="OE213" s="47"/>
      <c r="OF213" s="47"/>
      <c r="OG213" s="47"/>
      <c r="OH213" s="47"/>
      <c r="OI213" s="47"/>
      <c r="OJ213" s="47"/>
      <c r="OK213" s="47"/>
      <c r="OL213" s="47"/>
      <c r="OM213" s="47"/>
      <c r="ON213" s="47"/>
      <c r="OO213" s="47"/>
      <c r="OP213" s="47"/>
      <c r="OQ213" s="47"/>
      <c r="OR213" s="47"/>
      <c r="OS213" s="47"/>
      <c r="OT213" s="47"/>
      <c r="OU213" s="47"/>
      <c r="OV213" s="47"/>
      <c r="OW213" s="47"/>
      <c r="OX213" s="47"/>
      <c r="OY213" s="47"/>
      <c r="OZ213" s="47"/>
      <c r="PA213" s="47"/>
      <c r="PB213" s="47"/>
      <c r="PC213" s="47"/>
      <c r="PD213" s="47"/>
      <c r="PE213" s="47"/>
      <c r="PF213" s="47"/>
      <c r="PG213" s="47"/>
      <c r="PH213" s="47"/>
      <c r="PI213" s="47"/>
      <c r="PJ213" s="47"/>
      <c r="PK213" s="47"/>
      <c r="PL213" s="47"/>
      <c r="PM213" s="47"/>
      <c r="PN213" s="47"/>
      <c r="PO213" s="47"/>
      <c r="PP213" s="47"/>
      <c r="PQ213" s="47"/>
      <c r="PR213" s="47"/>
      <c r="PS213" s="47"/>
      <c r="PT213" s="47"/>
      <c r="PU213" s="47"/>
      <c r="PV213" s="47"/>
      <c r="PW213" s="47"/>
      <c r="PX213" s="47"/>
      <c r="PY213" s="47"/>
      <c r="PZ213" s="47"/>
      <c r="QA213" s="47"/>
      <c r="QB213" s="47"/>
      <c r="QC213" s="47"/>
      <c r="QD213" s="47"/>
      <c r="QE213" s="47"/>
      <c r="QF213" s="47"/>
      <c r="QG213" s="47"/>
      <c r="QH213" s="47"/>
      <c r="QI213" s="47"/>
      <c r="QJ213" s="47"/>
      <c r="QK213" s="47"/>
      <c r="QL213" s="47"/>
      <c r="QM213" s="47"/>
      <c r="QN213" s="47"/>
      <c r="QO213" s="47"/>
      <c r="QP213" s="47"/>
      <c r="QQ213" s="47"/>
      <c r="QR213" s="47"/>
      <c r="QS213" s="47"/>
      <c r="QT213" s="47"/>
      <c r="QU213" s="47"/>
      <c r="QV213" s="47"/>
      <c r="QW213" s="47"/>
      <c r="QX213" s="47"/>
      <c r="QY213" s="47"/>
      <c r="QZ213" s="47"/>
      <c r="RA213" s="47"/>
      <c r="RB213" s="47"/>
      <c r="RC213" s="47"/>
      <c r="RD213" s="47"/>
      <c r="RE213" s="47"/>
      <c r="RF213" s="47"/>
      <c r="RG213" s="47"/>
      <c r="RH213" s="47"/>
      <c r="RI213" s="47"/>
      <c r="RJ213" s="47"/>
      <c r="RK213" s="47"/>
      <c r="RL213" s="47"/>
      <c r="RM213" s="47"/>
      <c r="RN213" s="47"/>
      <c r="RO213" s="47"/>
      <c r="RP213" s="47"/>
      <c r="RQ213" s="47"/>
      <c r="RR213" s="47"/>
      <c r="RS213" s="47"/>
      <c r="RT213" s="47"/>
      <c r="RU213" s="47"/>
      <c r="RV213" s="47"/>
      <c r="RW213" s="47"/>
      <c r="RX213" s="47"/>
      <c r="RY213" s="47"/>
      <c r="RZ213" s="47"/>
      <c r="SA213" s="47"/>
      <c r="SB213" s="47"/>
      <c r="SC213" s="47"/>
      <c r="SD213" s="47"/>
      <c r="SE213" s="47"/>
      <c r="SF213" s="47"/>
      <c r="SG213" s="47"/>
      <c r="SH213" s="47"/>
      <c r="SI213" s="47"/>
      <c r="SJ213" s="47"/>
    </row>
    <row r="214" spans="1:504" s="33" customFormat="1" x14ac:dyDescent="0.25">
      <c r="A214" s="33" t="str">
        <f>'Liste élèves'!A214</f>
        <v/>
      </c>
      <c r="B214" s="33" t="str">
        <f>IF('Liste élèves'!B214="","",'Liste élèves'!B214)</f>
        <v/>
      </c>
      <c r="C214" s="33" t="str">
        <f>IF('Liste élèves'!C214="","",'Liste élèves'!C214)</f>
        <v/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</row>
    <row r="215" spans="1:504" s="33" customFormat="1" x14ac:dyDescent="0.25">
      <c r="A215" s="33" t="str">
        <f>'Liste élèves'!A215</f>
        <v/>
      </c>
      <c r="B215" s="33" t="str">
        <f>IF('Liste élèves'!B215="","",'Liste élèves'!B215)</f>
        <v/>
      </c>
      <c r="C215" s="33" t="str">
        <f>IF('Liste élèves'!C215="","",'Liste élèves'!C215)</f>
        <v/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</row>
    <row r="216" spans="1:504" s="33" customFormat="1" x14ac:dyDescent="0.25">
      <c r="A216" s="33" t="str">
        <f>'Liste élèves'!A216</f>
        <v/>
      </c>
      <c r="B216" s="33" t="str">
        <f>IF('Liste élèves'!B216="","",'Liste élèves'!B216)</f>
        <v/>
      </c>
      <c r="C216" s="33" t="str">
        <f>IF('Liste élèves'!C216="","",'Liste élèves'!C216)</f>
        <v/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</row>
    <row r="217" spans="1:504" s="33" customFormat="1" x14ac:dyDescent="0.25">
      <c r="A217" s="33" t="str">
        <f>'Liste élèves'!A217</f>
        <v/>
      </c>
      <c r="B217" s="33" t="str">
        <f>IF('Liste élèves'!B217="","",'Liste élèves'!B217)</f>
        <v/>
      </c>
      <c r="C217" s="33" t="str">
        <f>IF('Liste élèves'!C217="","",'Liste élèves'!C217)</f>
        <v/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</row>
    <row r="218" spans="1:504" s="33" customFormat="1" x14ac:dyDescent="0.25">
      <c r="A218" s="33" t="str">
        <f>'Liste élèves'!A218</f>
        <v/>
      </c>
      <c r="B218" s="33" t="str">
        <f>IF('Liste élèves'!B218="","",'Liste élèves'!B218)</f>
        <v/>
      </c>
      <c r="C218" s="33" t="str">
        <f>IF('Liste élèves'!C218="","",'Liste élèves'!C218)</f>
        <v/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</row>
    <row r="219" spans="1:504" s="33" customFormat="1" x14ac:dyDescent="0.25">
      <c r="A219" s="33" t="str">
        <f>'Liste élèves'!A219</f>
        <v/>
      </c>
      <c r="B219" s="33" t="str">
        <f>IF('Liste élèves'!B219="","",'Liste élèves'!B219)</f>
        <v/>
      </c>
      <c r="C219" s="33" t="str">
        <f>IF('Liste élèves'!C219="","",'Liste élèves'!C219)</f>
        <v/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</row>
    <row r="220" spans="1:504" s="33" customFormat="1" x14ac:dyDescent="0.25">
      <c r="A220" s="33" t="str">
        <f>'Liste élèves'!A220</f>
        <v/>
      </c>
      <c r="B220" s="33" t="str">
        <f>IF('Liste élèves'!B220="","",'Liste élèves'!B220)</f>
        <v/>
      </c>
      <c r="C220" s="33" t="str">
        <f>IF('Liste élèves'!C220="","",'Liste élèves'!C220)</f>
        <v/>
      </c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</row>
    <row r="221" spans="1:504" s="33" customFormat="1" x14ac:dyDescent="0.25">
      <c r="A221" s="33" t="str">
        <f>'Liste élèves'!A221</f>
        <v/>
      </c>
      <c r="B221" s="33" t="str">
        <f>IF('Liste élèves'!B221="","",'Liste élèves'!B221)</f>
        <v/>
      </c>
      <c r="C221" s="33" t="str">
        <f>IF('Liste élèves'!C221="","",'Liste élèves'!C221)</f>
        <v/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</row>
    <row r="222" spans="1:504" s="33" customFormat="1" x14ac:dyDescent="0.25">
      <c r="A222" s="33" t="str">
        <f>'Liste élèves'!A222</f>
        <v/>
      </c>
      <c r="B222" s="33" t="str">
        <f>IF('Liste élèves'!B222="","",'Liste élèves'!B222)</f>
        <v/>
      </c>
      <c r="C222" s="33" t="str">
        <f>IF('Liste élèves'!C222="","",'Liste élèves'!C222)</f>
        <v/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</row>
    <row r="223" spans="1:504" s="33" customFormat="1" x14ac:dyDescent="0.25">
      <c r="A223" s="33" t="str">
        <f>'Liste élèves'!A223</f>
        <v/>
      </c>
      <c r="B223" s="33" t="str">
        <f>IF('Liste élèves'!B223="","",'Liste élèves'!B223)</f>
        <v/>
      </c>
      <c r="C223" s="33" t="str">
        <f>IF('Liste élèves'!C223="","",'Liste élèves'!C223)</f>
        <v/>
      </c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</row>
    <row r="224" spans="1:504" s="33" customFormat="1" x14ac:dyDescent="0.25">
      <c r="A224" s="33" t="str">
        <f>'Liste élèves'!A224</f>
        <v/>
      </c>
      <c r="B224" s="33" t="str">
        <f>IF('Liste élèves'!B224="","",'Liste élèves'!B224)</f>
        <v/>
      </c>
      <c r="C224" s="33" t="str">
        <f>IF('Liste élèves'!C224="","",'Liste élèves'!C224)</f>
        <v/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</row>
    <row r="225" spans="1:504" s="33" customFormat="1" x14ac:dyDescent="0.25">
      <c r="A225" s="33" t="str">
        <f>'Liste élèves'!A225</f>
        <v/>
      </c>
      <c r="B225" s="33" t="str">
        <f>IF('Liste élèves'!B225="","",'Liste élèves'!B225)</f>
        <v/>
      </c>
      <c r="C225" s="33" t="str">
        <f>IF('Liste élèves'!C225="","",'Liste élèves'!C225)</f>
        <v/>
      </c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</row>
    <row r="226" spans="1:504" s="33" customFormat="1" x14ac:dyDescent="0.25">
      <c r="A226" s="33" t="str">
        <f>'Liste élèves'!A226</f>
        <v/>
      </c>
      <c r="B226" s="33" t="str">
        <f>IF('Liste élèves'!B226="","",'Liste élèves'!B226)</f>
        <v/>
      </c>
      <c r="C226" s="33" t="str">
        <f>IF('Liste élèves'!C226="","",'Liste élèves'!C226)</f>
        <v/>
      </c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</row>
    <row r="227" spans="1:504" s="33" customFormat="1" x14ac:dyDescent="0.25">
      <c r="A227" s="33" t="str">
        <f>'Liste élèves'!A227</f>
        <v/>
      </c>
      <c r="B227" s="33" t="str">
        <f>IF('Liste élèves'!B227="","",'Liste élèves'!B227)</f>
        <v/>
      </c>
      <c r="C227" s="33" t="str">
        <f>IF('Liste élèves'!C227="","",'Liste élèves'!C227)</f>
        <v/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</row>
    <row r="228" spans="1:504" s="33" customFormat="1" x14ac:dyDescent="0.25">
      <c r="A228" s="33" t="str">
        <f>'Liste élèves'!A228</f>
        <v/>
      </c>
      <c r="B228" s="33" t="str">
        <f>IF('Liste élèves'!B228="","",'Liste élèves'!B228)</f>
        <v/>
      </c>
      <c r="C228" s="33" t="str">
        <f>IF('Liste élèves'!C228="","",'Liste élèves'!C228)</f>
        <v/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</row>
    <row r="229" spans="1:504" s="33" customFormat="1" x14ac:dyDescent="0.25">
      <c r="A229" s="33" t="str">
        <f>'Liste élèves'!A229</f>
        <v/>
      </c>
      <c r="B229" s="33" t="str">
        <f>IF('Liste élèves'!B229="","",'Liste élèves'!B229)</f>
        <v/>
      </c>
      <c r="C229" s="33" t="str">
        <f>IF('Liste élèves'!C229="","",'Liste élèves'!C229)</f>
        <v/>
      </c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</row>
    <row r="230" spans="1:504" s="33" customFormat="1" x14ac:dyDescent="0.25">
      <c r="A230" s="33" t="str">
        <f>'Liste élèves'!A230</f>
        <v/>
      </c>
      <c r="B230" s="33" t="str">
        <f>IF('Liste élèves'!B230="","",'Liste élèves'!B230)</f>
        <v/>
      </c>
      <c r="C230" s="33" t="str">
        <f>IF('Liste élèves'!C230="","",'Liste élèves'!C230)</f>
        <v/>
      </c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</row>
    <row r="231" spans="1:504" s="33" customFormat="1" x14ac:dyDescent="0.25">
      <c r="A231" s="33" t="str">
        <f>'Liste élèves'!A231</f>
        <v/>
      </c>
      <c r="B231" s="33" t="str">
        <f>IF('Liste élèves'!B231="","",'Liste élèves'!B231)</f>
        <v/>
      </c>
      <c r="C231" s="33" t="str">
        <f>IF('Liste élèves'!C231="","",'Liste élèves'!C231)</f>
        <v/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</row>
    <row r="232" spans="1:504" s="33" customFormat="1" x14ac:dyDescent="0.25">
      <c r="A232" s="33" t="str">
        <f>'Liste élèves'!A232</f>
        <v/>
      </c>
      <c r="B232" s="33" t="str">
        <f>IF('Liste élèves'!B232="","",'Liste élèves'!B232)</f>
        <v/>
      </c>
      <c r="C232" s="33" t="str">
        <f>IF('Liste élèves'!C232="","",'Liste élèves'!C232)</f>
        <v/>
      </c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  <c r="OB232" s="47"/>
      <c r="OC232" s="47"/>
      <c r="OD232" s="47"/>
      <c r="OE232" s="47"/>
      <c r="OF232" s="47"/>
      <c r="OG232" s="47"/>
      <c r="OH232" s="47"/>
      <c r="OI232" s="47"/>
      <c r="OJ232" s="47"/>
      <c r="OK232" s="47"/>
      <c r="OL232" s="47"/>
      <c r="OM232" s="47"/>
      <c r="ON232" s="47"/>
      <c r="OO232" s="47"/>
      <c r="OP232" s="47"/>
      <c r="OQ232" s="47"/>
      <c r="OR232" s="47"/>
      <c r="OS232" s="47"/>
      <c r="OT232" s="47"/>
      <c r="OU232" s="47"/>
      <c r="OV232" s="47"/>
      <c r="OW232" s="47"/>
      <c r="OX232" s="47"/>
      <c r="OY232" s="47"/>
      <c r="OZ232" s="47"/>
      <c r="PA232" s="47"/>
      <c r="PB232" s="47"/>
      <c r="PC232" s="47"/>
      <c r="PD232" s="47"/>
      <c r="PE232" s="47"/>
      <c r="PF232" s="47"/>
      <c r="PG232" s="47"/>
      <c r="PH232" s="47"/>
      <c r="PI232" s="47"/>
      <c r="PJ232" s="47"/>
      <c r="PK232" s="47"/>
      <c r="PL232" s="47"/>
      <c r="PM232" s="47"/>
      <c r="PN232" s="47"/>
      <c r="PO232" s="47"/>
      <c r="PP232" s="47"/>
      <c r="PQ232" s="47"/>
      <c r="PR232" s="47"/>
      <c r="PS232" s="47"/>
      <c r="PT232" s="47"/>
      <c r="PU232" s="47"/>
      <c r="PV232" s="47"/>
      <c r="PW232" s="47"/>
      <c r="PX232" s="47"/>
      <c r="PY232" s="47"/>
      <c r="PZ232" s="47"/>
      <c r="QA232" s="47"/>
      <c r="QB232" s="47"/>
      <c r="QC232" s="47"/>
      <c r="QD232" s="47"/>
      <c r="QE232" s="47"/>
      <c r="QF232" s="47"/>
      <c r="QG232" s="47"/>
      <c r="QH232" s="47"/>
      <c r="QI232" s="47"/>
      <c r="QJ232" s="47"/>
      <c r="QK232" s="47"/>
      <c r="QL232" s="47"/>
      <c r="QM232" s="47"/>
      <c r="QN232" s="47"/>
      <c r="QO232" s="47"/>
      <c r="QP232" s="47"/>
      <c r="QQ232" s="47"/>
      <c r="QR232" s="47"/>
      <c r="QS232" s="47"/>
      <c r="QT232" s="47"/>
      <c r="QU232" s="47"/>
      <c r="QV232" s="47"/>
      <c r="QW232" s="47"/>
      <c r="QX232" s="47"/>
      <c r="QY232" s="47"/>
      <c r="QZ232" s="47"/>
      <c r="RA232" s="47"/>
      <c r="RB232" s="47"/>
      <c r="RC232" s="47"/>
      <c r="RD232" s="47"/>
      <c r="RE232" s="47"/>
      <c r="RF232" s="47"/>
      <c r="RG232" s="47"/>
      <c r="RH232" s="47"/>
      <c r="RI232" s="47"/>
      <c r="RJ232" s="47"/>
      <c r="RK232" s="47"/>
      <c r="RL232" s="47"/>
      <c r="RM232" s="47"/>
      <c r="RN232" s="47"/>
      <c r="RO232" s="47"/>
      <c r="RP232" s="47"/>
      <c r="RQ232" s="47"/>
      <c r="RR232" s="47"/>
      <c r="RS232" s="47"/>
      <c r="RT232" s="47"/>
      <c r="RU232" s="47"/>
      <c r="RV232" s="47"/>
      <c r="RW232" s="47"/>
      <c r="RX232" s="47"/>
      <c r="RY232" s="47"/>
      <c r="RZ232" s="47"/>
      <c r="SA232" s="47"/>
      <c r="SB232" s="47"/>
      <c r="SC232" s="47"/>
      <c r="SD232" s="47"/>
      <c r="SE232" s="47"/>
      <c r="SF232" s="47"/>
      <c r="SG232" s="47"/>
      <c r="SH232" s="47"/>
      <c r="SI232" s="47"/>
      <c r="SJ232" s="47"/>
    </row>
    <row r="233" spans="1:504" s="33" customFormat="1" x14ac:dyDescent="0.25">
      <c r="A233" s="33" t="str">
        <f>'Liste élèves'!A233</f>
        <v/>
      </c>
      <c r="B233" s="33" t="str">
        <f>IF('Liste élèves'!B233="","",'Liste élèves'!B233)</f>
        <v/>
      </c>
      <c r="C233" s="33" t="str">
        <f>IF('Liste élèves'!C233="","",'Liste élèves'!C233)</f>
        <v/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</row>
    <row r="234" spans="1:504" s="33" customFormat="1" x14ac:dyDescent="0.25">
      <c r="A234" s="33" t="str">
        <f>'Liste élèves'!A234</f>
        <v/>
      </c>
      <c r="B234" s="33" t="str">
        <f>IF('Liste élèves'!B234="","",'Liste élèves'!B234)</f>
        <v/>
      </c>
      <c r="C234" s="33" t="str">
        <f>IF('Liste élèves'!C234="","",'Liste élèves'!C234)</f>
        <v/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</row>
    <row r="235" spans="1:504" s="33" customFormat="1" x14ac:dyDescent="0.25">
      <c r="A235" s="33" t="str">
        <f>'Liste élèves'!A235</f>
        <v/>
      </c>
      <c r="B235" s="33" t="str">
        <f>IF('Liste élèves'!B235="","",'Liste élèves'!B235)</f>
        <v/>
      </c>
      <c r="C235" s="33" t="str">
        <f>IF('Liste élèves'!C235="","",'Liste élèves'!C235)</f>
        <v/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  <c r="OB235" s="47"/>
      <c r="OC235" s="47"/>
      <c r="OD235" s="47"/>
      <c r="OE235" s="47"/>
      <c r="OF235" s="47"/>
      <c r="OG235" s="47"/>
      <c r="OH235" s="47"/>
      <c r="OI235" s="47"/>
      <c r="OJ235" s="47"/>
      <c r="OK235" s="47"/>
      <c r="OL235" s="47"/>
      <c r="OM235" s="47"/>
      <c r="ON235" s="47"/>
      <c r="OO235" s="47"/>
      <c r="OP235" s="47"/>
      <c r="OQ235" s="47"/>
      <c r="OR235" s="47"/>
      <c r="OS235" s="47"/>
      <c r="OT235" s="47"/>
      <c r="OU235" s="47"/>
      <c r="OV235" s="47"/>
      <c r="OW235" s="47"/>
      <c r="OX235" s="47"/>
      <c r="OY235" s="47"/>
      <c r="OZ235" s="47"/>
      <c r="PA235" s="47"/>
      <c r="PB235" s="47"/>
      <c r="PC235" s="47"/>
      <c r="PD235" s="47"/>
      <c r="PE235" s="47"/>
      <c r="PF235" s="47"/>
      <c r="PG235" s="47"/>
      <c r="PH235" s="47"/>
      <c r="PI235" s="47"/>
      <c r="PJ235" s="47"/>
      <c r="PK235" s="47"/>
      <c r="PL235" s="47"/>
      <c r="PM235" s="47"/>
      <c r="PN235" s="47"/>
      <c r="PO235" s="47"/>
      <c r="PP235" s="47"/>
      <c r="PQ235" s="47"/>
      <c r="PR235" s="47"/>
      <c r="PS235" s="47"/>
      <c r="PT235" s="47"/>
      <c r="PU235" s="47"/>
      <c r="PV235" s="47"/>
      <c r="PW235" s="47"/>
      <c r="PX235" s="47"/>
      <c r="PY235" s="47"/>
      <c r="PZ235" s="47"/>
      <c r="QA235" s="47"/>
      <c r="QB235" s="47"/>
      <c r="QC235" s="47"/>
      <c r="QD235" s="47"/>
      <c r="QE235" s="47"/>
      <c r="QF235" s="47"/>
      <c r="QG235" s="47"/>
      <c r="QH235" s="47"/>
      <c r="QI235" s="47"/>
      <c r="QJ235" s="47"/>
      <c r="QK235" s="47"/>
      <c r="QL235" s="47"/>
      <c r="QM235" s="47"/>
      <c r="QN235" s="47"/>
      <c r="QO235" s="47"/>
      <c r="QP235" s="47"/>
      <c r="QQ235" s="47"/>
      <c r="QR235" s="47"/>
      <c r="QS235" s="47"/>
      <c r="QT235" s="47"/>
      <c r="QU235" s="47"/>
      <c r="QV235" s="47"/>
      <c r="QW235" s="47"/>
      <c r="QX235" s="47"/>
      <c r="QY235" s="47"/>
      <c r="QZ235" s="47"/>
      <c r="RA235" s="47"/>
      <c r="RB235" s="47"/>
      <c r="RC235" s="47"/>
      <c r="RD235" s="47"/>
      <c r="RE235" s="47"/>
      <c r="RF235" s="47"/>
      <c r="RG235" s="47"/>
      <c r="RH235" s="47"/>
      <c r="RI235" s="47"/>
      <c r="RJ235" s="47"/>
      <c r="RK235" s="47"/>
      <c r="RL235" s="47"/>
      <c r="RM235" s="47"/>
      <c r="RN235" s="47"/>
      <c r="RO235" s="47"/>
      <c r="RP235" s="47"/>
      <c r="RQ235" s="47"/>
      <c r="RR235" s="47"/>
      <c r="RS235" s="47"/>
      <c r="RT235" s="47"/>
      <c r="RU235" s="47"/>
      <c r="RV235" s="47"/>
      <c r="RW235" s="47"/>
      <c r="RX235" s="47"/>
      <c r="RY235" s="47"/>
      <c r="RZ235" s="47"/>
      <c r="SA235" s="47"/>
      <c r="SB235" s="47"/>
      <c r="SC235" s="47"/>
      <c r="SD235" s="47"/>
      <c r="SE235" s="47"/>
      <c r="SF235" s="47"/>
      <c r="SG235" s="47"/>
      <c r="SH235" s="47"/>
      <c r="SI235" s="47"/>
      <c r="SJ235" s="47"/>
    </row>
    <row r="236" spans="1:504" s="33" customFormat="1" x14ac:dyDescent="0.25">
      <c r="A236" s="33" t="str">
        <f>'Liste élèves'!A236</f>
        <v/>
      </c>
      <c r="B236" s="33" t="str">
        <f>IF('Liste élèves'!B236="","",'Liste élèves'!B236)</f>
        <v/>
      </c>
      <c r="C236" s="33" t="str">
        <f>IF('Liste élèves'!C236="","",'Liste élèves'!C236)</f>
        <v/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</row>
    <row r="237" spans="1:504" s="33" customFormat="1" x14ac:dyDescent="0.25">
      <c r="A237" s="33" t="str">
        <f>'Liste élèves'!A237</f>
        <v/>
      </c>
      <c r="B237" s="33" t="str">
        <f>IF('Liste élèves'!B237="","",'Liste élèves'!B237)</f>
        <v/>
      </c>
      <c r="C237" s="33" t="str">
        <f>IF('Liste élèves'!C237="","",'Liste élèves'!C237)</f>
        <v/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</row>
    <row r="238" spans="1:504" s="33" customFormat="1" x14ac:dyDescent="0.25">
      <c r="A238" s="33" t="str">
        <f>'Liste élèves'!A238</f>
        <v/>
      </c>
      <c r="B238" s="33" t="str">
        <f>IF('Liste élèves'!B238="","",'Liste élèves'!B238)</f>
        <v/>
      </c>
      <c r="C238" s="33" t="str">
        <f>IF('Liste élèves'!C238="","",'Liste élèves'!C238)</f>
        <v/>
      </c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  <c r="OB238" s="47"/>
      <c r="OC238" s="47"/>
      <c r="OD238" s="47"/>
      <c r="OE238" s="47"/>
      <c r="OF238" s="47"/>
      <c r="OG238" s="47"/>
      <c r="OH238" s="47"/>
      <c r="OI238" s="47"/>
      <c r="OJ238" s="47"/>
      <c r="OK238" s="47"/>
      <c r="OL238" s="47"/>
      <c r="OM238" s="47"/>
      <c r="ON238" s="47"/>
      <c r="OO238" s="47"/>
      <c r="OP238" s="47"/>
      <c r="OQ238" s="47"/>
      <c r="OR238" s="47"/>
      <c r="OS238" s="47"/>
      <c r="OT238" s="47"/>
      <c r="OU238" s="47"/>
      <c r="OV238" s="47"/>
      <c r="OW238" s="47"/>
      <c r="OX238" s="47"/>
      <c r="OY238" s="47"/>
      <c r="OZ238" s="47"/>
      <c r="PA238" s="47"/>
      <c r="PB238" s="47"/>
      <c r="PC238" s="47"/>
      <c r="PD238" s="47"/>
      <c r="PE238" s="47"/>
      <c r="PF238" s="47"/>
      <c r="PG238" s="47"/>
      <c r="PH238" s="47"/>
      <c r="PI238" s="47"/>
      <c r="PJ238" s="47"/>
      <c r="PK238" s="47"/>
      <c r="PL238" s="47"/>
      <c r="PM238" s="47"/>
      <c r="PN238" s="47"/>
      <c r="PO238" s="47"/>
      <c r="PP238" s="47"/>
      <c r="PQ238" s="47"/>
      <c r="PR238" s="47"/>
      <c r="PS238" s="47"/>
      <c r="PT238" s="47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</row>
    <row r="239" spans="1:504" s="33" customFormat="1" x14ac:dyDescent="0.25">
      <c r="A239" s="33" t="str">
        <f>'Liste élèves'!A239</f>
        <v/>
      </c>
      <c r="B239" s="33" t="str">
        <f>IF('Liste élèves'!B239="","",'Liste élèves'!B239)</f>
        <v/>
      </c>
      <c r="C239" s="33" t="str">
        <f>IF('Liste élèves'!C239="","",'Liste élèves'!C239)</f>
        <v/>
      </c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</row>
    <row r="240" spans="1:504" s="33" customFormat="1" x14ac:dyDescent="0.25">
      <c r="A240" s="33" t="str">
        <f>'Liste élèves'!A240</f>
        <v/>
      </c>
      <c r="B240" s="33" t="str">
        <f>IF('Liste élèves'!B240="","",'Liste élèves'!B240)</f>
        <v/>
      </c>
      <c r="C240" s="33" t="str">
        <f>IF('Liste élèves'!C240="","",'Liste élèves'!C240)</f>
        <v/>
      </c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</row>
    <row r="241" spans="1:504" s="33" customFormat="1" x14ac:dyDescent="0.25">
      <c r="A241" s="33" t="str">
        <f>'Liste élèves'!A241</f>
        <v/>
      </c>
      <c r="B241" s="33" t="str">
        <f>IF('Liste élèves'!B241="","",'Liste élèves'!B241)</f>
        <v/>
      </c>
      <c r="C241" s="33" t="str">
        <f>IF('Liste élèves'!C241="","",'Liste élèves'!C241)</f>
        <v/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</row>
    <row r="242" spans="1:504" s="33" customFormat="1" x14ac:dyDescent="0.25">
      <c r="A242" s="33" t="str">
        <f>'Liste élèves'!A242</f>
        <v/>
      </c>
      <c r="B242" s="33" t="str">
        <f>IF('Liste élèves'!B242="","",'Liste élèves'!B242)</f>
        <v/>
      </c>
      <c r="C242" s="33" t="str">
        <f>IF('Liste élèves'!C242="","",'Liste élèves'!C242)</f>
        <v/>
      </c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</row>
    <row r="243" spans="1:504" s="33" customFormat="1" x14ac:dyDescent="0.25">
      <c r="A243" s="33" t="str">
        <f>'Liste élèves'!A243</f>
        <v/>
      </c>
      <c r="B243" s="33" t="str">
        <f>IF('Liste élèves'!B243="","",'Liste élèves'!B243)</f>
        <v/>
      </c>
      <c r="C243" s="33" t="str">
        <f>IF('Liste élèves'!C243="","",'Liste élèves'!C243)</f>
        <v/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</row>
    <row r="244" spans="1:504" s="33" customFormat="1" x14ac:dyDescent="0.25">
      <c r="A244" s="33" t="str">
        <f>'Liste élèves'!A244</f>
        <v/>
      </c>
      <c r="B244" s="33" t="str">
        <f>IF('Liste élèves'!B244="","",'Liste élèves'!B244)</f>
        <v/>
      </c>
      <c r="C244" s="33" t="str">
        <f>IF('Liste élèves'!C244="","",'Liste élèves'!C244)</f>
        <v/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</row>
    <row r="245" spans="1:504" s="33" customFormat="1" x14ac:dyDescent="0.25">
      <c r="A245" s="33" t="str">
        <f>'Liste élèves'!A245</f>
        <v/>
      </c>
      <c r="B245" s="33" t="str">
        <f>IF('Liste élèves'!B245="","",'Liste élèves'!B245)</f>
        <v/>
      </c>
      <c r="C245" s="33" t="str">
        <f>IF('Liste élèves'!C245="","",'Liste élèves'!C245)</f>
        <v/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</row>
    <row r="246" spans="1:504" s="33" customFormat="1" x14ac:dyDescent="0.25">
      <c r="A246" s="33" t="str">
        <f>'Liste élèves'!A246</f>
        <v/>
      </c>
      <c r="B246" s="33" t="str">
        <f>IF('Liste élèves'!B246="","",'Liste élèves'!B246)</f>
        <v/>
      </c>
      <c r="C246" s="33" t="str">
        <f>IF('Liste élèves'!C246="","",'Liste élèves'!C246)</f>
        <v/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  <c r="OB246" s="47"/>
      <c r="OC246" s="47"/>
      <c r="OD246" s="47"/>
      <c r="OE246" s="47"/>
      <c r="OF246" s="47"/>
      <c r="OG246" s="47"/>
      <c r="OH246" s="47"/>
      <c r="OI246" s="47"/>
      <c r="OJ246" s="47"/>
      <c r="OK246" s="47"/>
      <c r="OL246" s="47"/>
      <c r="OM246" s="47"/>
      <c r="ON246" s="47"/>
      <c r="OO246" s="47"/>
      <c r="OP246" s="47"/>
      <c r="OQ246" s="47"/>
      <c r="OR246" s="47"/>
      <c r="OS246" s="47"/>
      <c r="OT246" s="47"/>
      <c r="OU246" s="47"/>
      <c r="OV246" s="47"/>
      <c r="OW246" s="47"/>
      <c r="OX246" s="47"/>
      <c r="OY246" s="47"/>
      <c r="OZ246" s="47"/>
      <c r="PA246" s="47"/>
      <c r="PB246" s="47"/>
      <c r="PC246" s="47"/>
      <c r="PD246" s="47"/>
      <c r="PE246" s="47"/>
      <c r="PF246" s="47"/>
      <c r="PG246" s="47"/>
      <c r="PH246" s="47"/>
      <c r="PI246" s="47"/>
      <c r="PJ246" s="47"/>
      <c r="PK246" s="47"/>
      <c r="PL246" s="47"/>
      <c r="PM246" s="47"/>
      <c r="PN246" s="47"/>
      <c r="PO246" s="47"/>
      <c r="PP246" s="47"/>
      <c r="PQ246" s="47"/>
      <c r="PR246" s="47"/>
      <c r="PS246" s="47"/>
      <c r="PT246" s="47"/>
      <c r="PU246" s="47"/>
      <c r="PV246" s="47"/>
      <c r="PW246" s="47"/>
      <c r="PX246" s="47"/>
      <c r="PY246" s="47"/>
      <c r="PZ246" s="47"/>
      <c r="QA246" s="47"/>
      <c r="QB246" s="47"/>
      <c r="QC246" s="47"/>
      <c r="QD246" s="47"/>
      <c r="QE246" s="47"/>
      <c r="QF246" s="47"/>
      <c r="QG246" s="47"/>
      <c r="QH246" s="47"/>
      <c r="QI246" s="47"/>
      <c r="QJ246" s="47"/>
      <c r="QK246" s="47"/>
      <c r="QL246" s="47"/>
      <c r="QM246" s="47"/>
      <c r="QN246" s="47"/>
      <c r="QO246" s="47"/>
      <c r="QP246" s="47"/>
      <c r="QQ246" s="47"/>
      <c r="QR246" s="47"/>
      <c r="QS246" s="47"/>
      <c r="QT246" s="47"/>
      <c r="QU246" s="47"/>
      <c r="QV246" s="47"/>
      <c r="QW246" s="47"/>
      <c r="QX246" s="47"/>
      <c r="QY246" s="47"/>
      <c r="QZ246" s="47"/>
      <c r="RA246" s="47"/>
      <c r="RB246" s="47"/>
      <c r="RC246" s="47"/>
      <c r="RD246" s="47"/>
      <c r="RE246" s="47"/>
      <c r="RF246" s="47"/>
      <c r="RG246" s="47"/>
      <c r="RH246" s="47"/>
      <c r="RI246" s="47"/>
      <c r="RJ246" s="47"/>
      <c r="RK246" s="47"/>
      <c r="RL246" s="47"/>
      <c r="RM246" s="47"/>
      <c r="RN246" s="47"/>
      <c r="RO246" s="47"/>
      <c r="RP246" s="47"/>
      <c r="RQ246" s="47"/>
      <c r="RR246" s="47"/>
      <c r="RS246" s="47"/>
      <c r="RT246" s="47"/>
      <c r="RU246" s="47"/>
      <c r="RV246" s="47"/>
      <c r="RW246" s="47"/>
      <c r="RX246" s="47"/>
      <c r="RY246" s="47"/>
      <c r="RZ246" s="47"/>
      <c r="SA246" s="47"/>
      <c r="SB246" s="47"/>
      <c r="SC246" s="47"/>
      <c r="SD246" s="47"/>
      <c r="SE246" s="47"/>
      <c r="SF246" s="47"/>
      <c r="SG246" s="47"/>
      <c r="SH246" s="47"/>
      <c r="SI246" s="47"/>
      <c r="SJ246" s="47"/>
    </row>
    <row r="247" spans="1:504" s="33" customFormat="1" x14ac:dyDescent="0.25">
      <c r="A247" s="33" t="str">
        <f>'Liste élèves'!A247</f>
        <v/>
      </c>
      <c r="B247" s="33" t="str">
        <f>IF('Liste élèves'!B247="","",'Liste élèves'!B247)</f>
        <v/>
      </c>
      <c r="C247" s="33" t="str">
        <f>IF('Liste élèves'!C247="","",'Liste élèves'!C247)</f>
        <v/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</row>
    <row r="248" spans="1:504" s="33" customFormat="1" x14ac:dyDescent="0.25">
      <c r="A248" s="33" t="str">
        <f>'Liste élèves'!A248</f>
        <v/>
      </c>
      <c r="B248" s="33" t="str">
        <f>IF('Liste élèves'!B248="","",'Liste élèves'!B248)</f>
        <v/>
      </c>
      <c r="C248" s="33" t="str">
        <f>IF('Liste élèves'!C248="","",'Liste élèves'!C248)</f>
        <v/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  <c r="OB248" s="47"/>
      <c r="OC248" s="47"/>
      <c r="OD248" s="47"/>
      <c r="OE248" s="47"/>
      <c r="OF248" s="47"/>
      <c r="OG248" s="47"/>
      <c r="OH248" s="47"/>
      <c r="OI248" s="47"/>
      <c r="OJ248" s="47"/>
      <c r="OK248" s="47"/>
      <c r="OL248" s="47"/>
      <c r="OM248" s="47"/>
      <c r="ON248" s="47"/>
      <c r="OO248" s="47"/>
      <c r="OP248" s="47"/>
      <c r="OQ248" s="47"/>
      <c r="OR248" s="47"/>
      <c r="OS248" s="47"/>
      <c r="OT248" s="47"/>
      <c r="OU248" s="47"/>
      <c r="OV248" s="47"/>
      <c r="OW248" s="47"/>
      <c r="OX248" s="47"/>
      <c r="OY248" s="47"/>
      <c r="OZ248" s="47"/>
      <c r="PA248" s="47"/>
      <c r="PB248" s="47"/>
      <c r="PC248" s="47"/>
      <c r="PD248" s="47"/>
      <c r="PE248" s="47"/>
      <c r="PF248" s="47"/>
      <c r="PG248" s="47"/>
      <c r="PH248" s="47"/>
      <c r="PI248" s="47"/>
      <c r="PJ248" s="47"/>
      <c r="PK248" s="47"/>
      <c r="PL248" s="47"/>
      <c r="PM248" s="47"/>
      <c r="PN248" s="47"/>
      <c r="PO248" s="47"/>
      <c r="PP248" s="47"/>
      <c r="PQ248" s="47"/>
      <c r="PR248" s="47"/>
      <c r="PS248" s="47"/>
      <c r="PT248" s="47"/>
      <c r="PU248" s="47"/>
      <c r="PV248" s="47"/>
      <c r="PW248" s="47"/>
      <c r="PX248" s="47"/>
      <c r="PY248" s="47"/>
      <c r="PZ248" s="47"/>
      <c r="QA248" s="47"/>
      <c r="QB248" s="47"/>
      <c r="QC248" s="47"/>
      <c r="QD248" s="47"/>
      <c r="QE248" s="47"/>
      <c r="QF248" s="47"/>
      <c r="QG248" s="47"/>
      <c r="QH248" s="47"/>
      <c r="QI248" s="47"/>
      <c r="QJ248" s="47"/>
      <c r="QK248" s="47"/>
      <c r="QL248" s="47"/>
      <c r="QM248" s="47"/>
      <c r="QN248" s="47"/>
      <c r="QO248" s="47"/>
      <c r="QP248" s="47"/>
      <c r="QQ248" s="47"/>
      <c r="QR248" s="47"/>
      <c r="QS248" s="47"/>
      <c r="QT248" s="47"/>
      <c r="QU248" s="47"/>
      <c r="QV248" s="47"/>
      <c r="QW248" s="47"/>
      <c r="QX248" s="47"/>
      <c r="QY248" s="47"/>
      <c r="QZ248" s="47"/>
      <c r="RA248" s="47"/>
      <c r="RB248" s="47"/>
      <c r="RC248" s="47"/>
      <c r="RD248" s="47"/>
      <c r="RE248" s="47"/>
      <c r="RF248" s="47"/>
      <c r="RG248" s="47"/>
      <c r="RH248" s="47"/>
      <c r="RI248" s="47"/>
      <c r="RJ248" s="47"/>
      <c r="RK248" s="47"/>
      <c r="RL248" s="47"/>
      <c r="RM248" s="47"/>
      <c r="RN248" s="47"/>
      <c r="RO248" s="47"/>
      <c r="RP248" s="47"/>
      <c r="RQ248" s="47"/>
      <c r="RR248" s="47"/>
      <c r="RS248" s="47"/>
      <c r="RT248" s="47"/>
      <c r="RU248" s="47"/>
      <c r="RV248" s="47"/>
      <c r="RW248" s="47"/>
      <c r="RX248" s="47"/>
      <c r="RY248" s="47"/>
      <c r="RZ248" s="47"/>
      <c r="SA248" s="47"/>
      <c r="SB248" s="47"/>
      <c r="SC248" s="47"/>
      <c r="SD248" s="47"/>
      <c r="SE248" s="47"/>
      <c r="SF248" s="47"/>
      <c r="SG248" s="47"/>
      <c r="SH248" s="47"/>
      <c r="SI248" s="47"/>
      <c r="SJ248" s="47"/>
    </row>
    <row r="249" spans="1:504" s="33" customFormat="1" x14ac:dyDescent="0.25">
      <c r="A249" s="33" t="str">
        <f>'Liste élèves'!A249</f>
        <v/>
      </c>
      <c r="B249" s="33" t="str">
        <f>IF('Liste élèves'!B249="","",'Liste élèves'!B249)</f>
        <v/>
      </c>
      <c r="C249" s="33" t="str">
        <f>IF('Liste élèves'!C249="","",'Liste élèves'!C249)</f>
        <v/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  <c r="OB249" s="47"/>
      <c r="OC249" s="47"/>
      <c r="OD249" s="47"/>
      <c r="OE249" s="47"/>
      <c r="OF249" s="47"/>
      <c r="OG249" s="47"/>
      <c r="OH249" s="47"/>
      <c r="OI249" s="47"/>
      <c r="OJ249" s="47"/>
      <c r="OK249" s="47"/>
      <c r="OL249" s="47"/>
      <c r="OM249" s="47"/>
      <c r="ON249" s="47"/>
      <c r="OO249" s="47"/>
      <c r="OP249" s="47"/>
      <c r="OQ249" s="47"/>
      <c r="OR249" s="47"/>
      <c r="OS249" s="47"/>
      <c r="OT249" s="47"/>
      <c r="OU249" s="47"/>
      <c r="OV249" s="47"/>
      <c r="OW249" s="47"/>
      <c r="OX249" s="47"/>
      <c r="OY249" s="47"/>
      <c r="OZ249" s="47"/>
      <c r="PA249" s="47"/>
      <c r="PB249" s="47"/>
      <c r="PC249" s="47"/>
      <c r="PD249" s="47"/>
      <c r="PE249" s="47"/>
      <c r="PF249" s="47"/>
      <c r="PG249" s="47"/>
      <c r="PH249" s="47"/>
      <c r="PI249" s="47"/>
      <c r="PJ249" s="47"/>
      <c r="PK249" s="47"/>
      <c r="PL249" s="47"/>
      <c r="PM249" s="47"/>
      <c r="PN249" s="47"/>
      <c r="PO249" s="47"/>
      <c r="PP249" s="47"/>
      <c r="PQ249" s="47"/>
      <c r="PR249" s="47"/>
      <c r="PS249" s="47"/>
      <c r="PT249" s="47"/>
      <c r="PU249" s="47"/>
      <c r="PV249" s="47"/>
      <c r="PW249" s="47"/>
      <c r="PX249" s="47"/>
      <c r="PY249" s="47"/>
      <c r="PZ249" s="47"/>
      <c r="QA249" s="47"/>
      <c r="QB249" s="47"/>
      <c r="QC249" s="47"/>
      <c r="QD249" s="47"/>
      <c r="QE249" s="47"/>
      <c r="QF249" s="47"/>
      <c r="QG249" s="47"/>
      <c r="QH249" s="47"/>
      <c r="QI249" s="47"/>
      <c r="QJ249" s="47"/>
      <c r="QK249" s="47"/>
      <c r="QL249" s="47"/>
      <c r="QM249" s="47"/>
      <c r="QN249" s="47"/>
      <c r="QO249" s="47"/>
      <c r="QP249" s="47"/>
      <c r="QQ249" s="47"/>
      <c r="QR249" s="47"/>
      <c r="QS249" s="47"/>
      <c r="QT249" s="47"/>
      <c r="QU249" s="47"/>
      <c r="QV249" s="47"/>
      <c r="QW249" s="47"/>
      <c r="QX249" s="47"/>
      <c r="QY249" s="47"/>
      <c r="QZ249" s="47"/>
      <c r="RA249" s="47"/>
      <c r="RB249" s="47"/>
      <c r="RC249" s="47"/>
      <c r="RD249" s="47"/>
      <c r="RE249" s="47"/>
      <c r="RF249" s="47"/>
      <c r="RG249" s="47"/>
      <c r="RH249" s="47"/>
      <c r="RI249" s="47"/>
      <c r="RJ249" s="47"/>
      <c r="RK249" s="47"/>
      <c r="RL249" s="47"/>
      <c r="RM249" s="47"/>
      <c r="RN249" s="47"/>
      <c r="RO249" s="47"/>
      <c r="RP249" s="47"/>
      <c r="RQ249" s="47"/>
      <c r="RR249" s="47"/>
      <c r="RS249" s="47"/>
      <c r="RT249" s="47"/>
      <c r="RU249" s="47"/>
      <c r="RV249" s="47"/>
      <c r="RW249" s="47"/>
      <c r="RX249" s="47"/>
      <c r="RY249" s="47"/>
      <c r="RZ249" s="47"/>
      <c r="SA249" s="47"/>
      <c r="SB249" s="47"/>
      <c r="SC249" s="47"/>
      <c r="SD249" s="47"/>
      <c r="SE249" s="47"/>
      <c r="SF249" s="47"/>
      <c r="SG249" s="47"/>
      <c r="SH249" s="47"/>
      <c r="SI249" s="47"/>
      <c r="SJ249" s="47"/>
    </row>
    <row r="250" spans="1:504" s="33" customFormat="1" x14ac:dyDescent="0.25">
      <c r="A250" s="33" t="str">
        <f>'Liste élèves'!A250</f>
        <v/>
      </c>
      <c r="B250" s="33" t="str">
        <f>IF('Liste élèves'!B250="","",'Liste élèves'!B250)</f>
        <v/>
      </c>
      <c r="C250" s="33" t="str">
        <f>IF('Liste élèves'!C250="","",'Liste élèves'!C250)</f>
        <v/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</row>
  </sheetData>
  <mergeCells count="1">
    <mergeCell ref="A1:B7"/>
  </mergeCells>
  <conditionalFormatting sqref="D9:SJ250">
    <cfRule type="containsText" dxfId="60" priority="11" stopIfTrue="1" operator="containsText" text="rad">
      <formula>NOT(ISERROR(SEARCH("rad",D9)))</formula>
    </cfRule>
    <cfRule type="containsText" dxfId="59" priority="12" stopIfTrue="1" operator="containsText" text="NE">
      <formula>NOT(ISERROR(SEARCH("NE",D9)))</formula>
    </cfRule>
    <cfRule type="containsText" dxfId="58" priority="13" stopIfTrue="1" operator="containsText" text="Abs">
      <formula>NOT(ISERROR(SEARCH("Abs",D9)))</formula>
    </cfRule>
  </conditionalFormatting>
  <conditionalFormatting sqref="A9:XFD250">
    <cfRule type="containsBlanks" priority="1" stopIfTrue="1">
      <formula>LEN(TRIM(A9))=0</formula>
    </cfRule>
    <cfRule type="expression" dxfId="57" priority="18">
      <formula>MOD(ROW(),2)=0</formula>
    </cfRule>
  </conditionalFormatting>
  <conditionalFormatting sqref="A5:XFD6">
    <cfRule type="containsText" dxfId="56" priority="9" operator="containsText" text="Maths">
      <formula>NOT(ISERROR(SEARCH("Maths",A5)))</formula>
    </cfRule>
  </conditionalFormatting>
  <conditionalFormatting sqref="A5:XFD5">
    <cfRule type="containsText" dxfId="55" priority="2" operator="containsText" text="civique">
      <formula>NOT(ISERROR(SEARCH("civique",A5)))</formula>
    </cfRule>
    <cfRule type="containsText" dxfId="54" priority="3" operator="containsText" text="art">
      <formula>NOT(ISERROR(SEARCH("art",A5)))</formula>
    </cfRule>
    <cfRule type="containsText" dxfId="53" priority="4" operator="containsText" text="Histoire">
      <formula>NOT(ISERROR(SEARCH("Histoire",A5)))</formula>
    </cfRule>
    <cfRule type="containsText" dxfId="52" priority="5" operator="containsText" text="Sciences">
      <formula>NOT(ISERROR(SEARCH("Sciences",A5)))</formula>
    </cfRule>
    <cfRule type="containsText" dxfId="51" priority="6" operator="containsText" text="LV">
      <formula>NOT(ISERROR(SEARCH("LV",A5)))</formula>
    </cfRule>
    <cfRule type="containsText" dxfId="50" priority="7" operator="containsText" text="EPS">
      <formula>NOT(ISERROR(SEARCH("EPS",A5)))</formula>
    </cfRule>
    <cfRule type="containsText" dxfId="49" priority="8" operator="containsText" text="FR">
      <formula>NOT(ISERROR(SEARCH("FR",A5)))</formula>
    </cfRule>
  </conditionalFormatting>
  <dataValidations count="2">
    <dataValidation type="list" allowBlank="1" showInputMessage="1" showErrorMessage="1" sqref="D5:SJ5">
      <formula1>Listedomainelsu</formula1>
    </dataValidation>
    <dataValidation type="list" allowBlank="1" showInputMessage="1" showErrorMessage="1" sqref="D4:SJ4">
      <formula1>compsoclecommun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A7D0F7D2-B318-4785-8476-84D8F7A687CB}">
            <xm:f>D9&lt;=(D$7*0.25+Configuration!$D$18)</xm:f>
            <x14:dxf>
              <font>
                <b/>
                <i/>
              </font>
              <fill>
                <patternFill>
                  <bgColor rgb="FFFF0000"/>
                </patternFill>
              </fill>
            </x14:dxf>
          </x14:cfRule>
          <x14:cfRule type="expression" priority="15" stopIfTrue="1" id="{255BB23C-C34B-4665-B1C7-DD69B619D28A}">
            <xm:f>D9&lt;=(D$7*Configuration!$D$17)</xm:f>
            <x14:dxf>
              <fill>
                <patternFill>
                  <bgColor rgb="FFFFC000"/>
                </patternFill>
              </fill>
            </x14:dxf>
          </x14:cfRule>
          <x14:cfRule type="expression" priority="16" stopIfTrue="1" id="{1EE26116-28DD-4F79-AC38-BB97677E0F44}">
            <xm:f>D9&lt;=(D$7*Configuration!$D$16)</xm:f>
            <x14:dxf>
              <fill>
                <patternFill>
                  <bgColor rgb="FF92D050"/>
                </patternFill>
              </fill>
            </x14:dxf>
          </x14:cfRule>
          <x14:cfRule type="expression" priority="17" stopIfTrue="1" id="{4C9F324C-29F8-4C0C-B8AF-BC0D4766A2C6}">
            <xm:f>D9&gt;(D$7*Configuration!$B$15)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D9:SJ250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50"/>
  <sheetViews>
    <sheetView workbookViewId="0">
      <pane ySplit="6" topLeftCell="A7" activePane="bottomLeft" state="frozen"/>
      <selection pane="bottomLeft" activeCell="F25" sqref="F25"/>
    </sheetView>
  </sheetViews>
  <sheetFormatPr baseColWidth="10" defaultRowHeight="15" x14ac:dyDescent="0.25"/>
  <cols>
    <col min="1" max="1" width="4.85546875" style="53" customWidth="1"/>
    <col min="2" max="3" width="11.42578125" style="31"/>
    <col min="4" max="4" width="6.85546875" style="53" customWidth="1"/>
    <col min="5" max="5" width="17.42578125" style="52" customWidth="1"/>
    <col min="6" max="11" width="11.42578125" style="31"/>
    <col min="12" max="12" width="16.85546875" style="31" customWidth="1"/>
    <col min="13" max="16384" width="11.42578125" style="31"/>
  </cols>
  <sheetData>
    <row r="1" spans="1:21" ht="15.75" thickBot="1" x14ac:dyDescent="0.3"/>
    <row r="2" spans="1:21" ht="24" thickBot="1" x14ac:dyDescent="0.3">
      <c r="A2" s="145" t="s">
        <v>165</v>
      </c>
      <c r="B2" s="146"/>
      <c r="C2" s="146"/>
      <c r="D2" s="146"/>
      <c r="E2" s="146"/>
      <c r="F2" s="146"/>
      <c r="G2" s="146"/>
      <c r="H2" s="147"/>
    </row>
    <row r="5" spans="1:21" x14ac:dyDescent="0.25">
      <c r="F5" s="110" t="s">
        <v>121</v>
      </c>
      <c r="G5" s="111"/>
      <c r="H5" s="111"/>
      <c r="I5" s="111"/>
      <c r="J5" s="111"/>
      <c r="K5" s="111"/>
      <c r="L5" s="111"/>
    </row>
    <row r="6" spans="1:21" s="49" customFormat="1" ht="39.75" customHeight="1" x14ac:dyDescent="0.25">
      <c r="A6" s="108" t="s">
        <v>41</v>
      </c>
      <c r="B6" s="108" t="s">
        <v>103</v>
      </c>
      <c r="C6" s="108" t="s">
        <v>43</v>
      </c>
      <c r="D6" s="108" t="s">
        <v>44</v>
      </c>
      <c r="E6" s="109" t="s">
        <v>45</v>
      </c>
      <c r="F6" s="108" t="s">
        <v>111</v>
      </c>
      <c r="G6" s="108" t="s">
        <v>110</v>
      </c>
      <c r="H6" s="108" t="s">
        <v>106</v>
      </c>
      <c r="I6" s="108" t="s">
        <v>104</v>
      </c>
      <c r="J6" s="108" t="s">
        <v>105</v>
      </c>
      <c r="K6" s="108" t="s">
        <v>108</v>
      </c>
      <c r="L6" s="108" t="s">
        <v>109</v>
      </c>
      <c r="M6" s="148" t="s">
        <v>107</v>
      </c>
      <c r="N6" s="148"/>
      <c r="O6" s="148"/>
      <c r="P6" s="148"/>
      <c r="Q6" s="148"/>
      <c r="R6" s="148"/>
      <c r="S6" s="148"/>
      <c r="T6" s="148"/>
      <c r="U6" s="148"/>
    </row>
    <row r="7" spans="1:21" x14ac:dyDescent="0.25">
      <c r="A7" s="85">
        <f>'Liste élèves'!A9</f>
        <v>1</v>
      </c>
      <c r="B7" s="86" t="str">
        <f>IF(A7="","",'Liste élèves'!B9)</f>
        <v>ALONI</v>
      </c>
      <c r="C7" s="86" t="str">
        <f>IF(A7="","",'Liste élèves'!C9)</f>
        <v>Frédéric</v>
      </c>
      <c r="D7" s="85" t="str">
        <f>IF(A7="","",'Liste élèves'!D9)</f>
        <v>M</v>
      </c>
      <c r="E7" s="87">
        <f>IF(A7="","",'Liste élèves'!E9)</f>
        <v>39490</v>
      </c>
      <c r="F7" s="86" t="s">
        <v>144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x14ac:dyDescent="0.25">
      <c r="A8" s="35">
        <f>'Liste élèves'!A10</f>
        <v>2</v>
      </c>
      <c r="B8" s="86" t="str">
        <f>IF(A8="","",'Liste élèves'!B10)</f>
        <v>BABINO</v>
      </c>
      <c r="C8" s="86" t="str">
        <f>IF(A8="","",'Liste élèves'!C10)</f>
        <v>Mathilde</v>
      </c>
      <c r="D8" s="85" t="str">
        <f>IF(A8="","",'Liste élèves'!D10)</f>
        <v>F</v>
      </c>
      <c r="E8" s="87">
        <f>IF(A8="","",'Liste élèves'!E10)</f>
        <v>39582</v>
      </c>
      <c r="F8" s="33" t="s">
        <v>146</v>
      </c>
      <c r="G8" s="33"/>
      <c r="H8" s="33"/>
      <c r="I8" s="33"/>
      <c r="J8" s="33" t="s">
        <v>145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s="35">
        <f>'Liste élèves'!A11</f>
        <v>3</v>
      </c>
      <c r="B9" s="86" t="str">
        <f>IF(A9="","",'Liste élèves'!B11)</f>
        <v>FARMONT</v>
      </c>
      <c r="C9" s="86" t="str">
        <f>IF(A9="","",'Liste élèves'!C11)</f>
        <v>Roger</v>
      </c>
      <c r="D9" s="85" t="str">
        <f>IF(A9="","",'Liste élèves'!D11)</f>
        <v>M</v>
      </c>
      <c r="E9" s="87">
        <f>IF(A9="","",'Liste élèves'!E11)</f>
        <v>39624</v>
      </c>
      <c r="F9" s="33" t="s">
        <v>146</v>
      </c>
      <c r="G9" s="33"/>
      <c r="H9" s="33"/>
      <c r="I9" s="33"/>
      <c r="J9" s="33"/>
      <c r="K9" s="33"/>
      <c r="L9" s="33" t="s">
        <v>147</v>
      </c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s="35">
        <f>'Liste élèves'!A12</f>
        <v>4</v>
      </c>
      <c r="B10" s="86" t="str">
        <f>IF(A10="","",'Liste élèves'!B12)</f>
        <v>GAIDONI</v>
      </c>
      <c r="C10" s="86" t="str">
        <f>IF(A10="","",'Liste élèves'!C12)</f>
        <v>Sylvie</v>
      </c>
      <c r="D10" s="85" t="str">
        <f>IF(A10="","",'Liste élèves'!D12)</f>
        <v>F</v>
      </c>
      <c r="E10" s="87">
        <f>IF(A10="","",'Liste élèves'!E12)</f>
        <v>39485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s="35">
        <f>'Liste élèves'!A13</f>
        <v>5</v>
      </c>
      <c r="B11" s="86" t="str">
        <f>IF(A11="","",'Liste élèves'!B13)</f>
        <v>LUBERTO</v>
      </c>
      <c r="C11" s="86" t="str">
        <f>IF(A11="","",'Liste élèves'!C13)</f>
        <v>Lana</v>
      </c>
      <c r="D11" s="85" t="str">
        <f>IF(A11="","",'Liste élèves'!D13)</f>
        <v>F</v>
      </c>
      <c r="E11" s="87">
        <f>IF(A11="","",'Liste élèves'!E13)</f>
        <v>39496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s="35">
        <f>'Liste élèves'!A14</f>
        <v>6</v>
      </c>
      <c r="B12" s="86" t="str">
        <f>IF(A12="","",'Liste élèves'!B14)</f>
        <v>FARANDOLE</v>
      </c>
      <c r="C12" s="86" t="str">
        <f>IF(A12="","",'Liste élèves'!C14)</f>
        <v>Jana</v>
      </c>
      <c r="D12" s="85" t="str">
        <f>IF(A12="","",'Liste élèves'!D14)</f>
        <v>F</v>
      </c>
      <c r="E12" s="87">
        <f>IF(A12="","",'Liste élèves'!E14)</f>
        <v>39522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s="35">
        <f>'Liste élèves'!A15</f>
        <v>7</v>
      </c>
      <c r="B13" s="86" t="str">
        <f>IF(A13="","",'Liste élèves'!B15)</f>
        <v>SOPHIE</v>
      </c>
      <c r="C13" s="86" t="str">
        <f>IF(A13="","",'Liste élèves'!C15)</f>
        <v>Riana</v>
      </c>
      <c r="D13" s="85" t="str">
        <f>IF(A13="","",'Liste élèves'!D15)</f>
        <v>F</v>
      </c>
      <c r="E13" s="87">
        <f>IF(A13="","",'Liste élèves'!E15)</f>
        <v>39586</v>
      </c>
      <c r="F13" s="33" t="s">
        <v>146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s="35">
        <f>'Liste élèves'!A16</f>
        <v>8</v>
      </c>
      <c r="B14" s="86" t="str">
        <f>IF(A14="","",'Liste élèves'!B16)</f>
        <v>BERTHELO</v>
      </c>
      <c r="C14" s="86" t="str">
        <f>IF(A14="","",'Liste élèves'!C16)</f>
        <v>Adam</v>
      </c>
      <c r="D14" s="85" t="str">
        <f>IF(A14="","",'Liste élèves'!D16)</f>
        <v>M</v>
      </c>
      <c r="E14" s="87">
        <f>IF(A14="","",'Liste élèves'!E16)</f>
        <v>39667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s="35">
        <f>'Liste élèves'!A17</f>
        <v>9</v>
      </c>
      <c r="B15" s="86" t="str">
        <f>IF(A15="","",'Liste élèves'!B17)</f>
        <v>DRATIRO</v>
      </c>
      <c r="C15" s="86" t="str">
        <f>IF(A15="","",'Liste élèves'!C17)</f>
        <v>Ludovic</v>
      </c>
      <c r="D15" s="85" t="str">
        <f>IF(A15="","",'Liste élèves'!D17)</f>
        <v>M</v>
      </c>
      <c r="E15" s="87">
        <f>IF(A15="","",'Liste élèves'!E17)</f>
        <v>39487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s="35">
        <f>'Liste élèves'!A18</f>
        <v>10</v>
      </c>
      <c r="B16" s="86" t="str">
        <f>IF(A16="","",'Liste élèves'!B18)</f>
        <v>PARTINO</v>
      </c>
      <c r="C16" s="86" t="str">
        <f>IF(A16="","",'Liste élèves'!C18)</f>
        <v>Bolie</v>
      </c>
      <c r="D16" s="85" t="str">
        <f>IF(A16="","",'Liste élèves'!D18)</f>
        <v>M</v>
      </c>
      <c r="E16" s="87">
        <f>IF(A16="","",'Liste élèves'!E18)</f>
        <v>39530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s="35">
        <f>'Liste élèves'!A19</f>
        <v>11</v>
      </c>
      <c r="B17" s="86" t="str">
        <f>IF(A17="","",'Liste élèves'!B19)</f>
        <v>SATHALIAN</v>
      </c>
      <c r="C17" s="86" t="str">
        <f>IF(A17="","",'Liste élèves'!C19)</f>
        <v>Frédéric</v>
      </c>
      <c r="D17" s="85" t="str">
        <f>IF(A17="","",'Liste élèves'!D19)</f>
        <v>M</v>
      </c>
      <c r="E17" s="87">
        <f>IF(A17="","",'Liste élèves'!E19)</f>
        <v>39624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s="35">
        <f>'Liste élèves'!A20</f>
        <v>12</v>
      </c>
      <c r="B18" s="86" t="str">
        <f>IF(A18="","",'Liste élèves'!B20)</f>
        <v>SATHALIAN</v>
      </c>
      <c r="C18" s="86" t="str">
        <f>IF(A18="","",'Liste élèves'!C20)</f>
        <v>Karim</v>
      </c>
      <c r="D18" s="85" t="str">
        <f>IF(A18="","",'Liste élèves'!D20)</f>
        <v>M</v>
      </c>
      <c r="E18" s="87">
        <f>IF(A18="","",'Liste élèves'!E20)</f>
        <v>39624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5">
      <c r="A19" s="35">
        <f>'Liste élèves'!A21</f>
        <v>13</v>
      </c>
      <c r="B19" s="86" t="str">
        <f>IF(A19="","",'Liste élèves'!B21)</f>
        <v>RENAN</v>
      </c>
      <c r="C19" s="86" t="str">
        <f>IF(A19="","",'Liste élèves'!C21)</f>
        <v>Julie</v>
      </c>
      <c r="D19" s="85" t="str">
        <f>IF(A19="","",'Liste élèves'!D21)</f>
        <v>F</v>
      </c>
      <c r="E19" s="87">
        <f>IF(A19="","",'Liste élèves'!E21)</f>
        <v>39521</v>
      </c>
      <c r="F19" s="33"/>
      <c r="G19" s="33"/>
      <c r="H19" s="33"/>
      <c r="I19" s="33"/>
      <c r="J19" s="33"/>
      <c r="K19" s="33"/>
      <c r="L19" s="33" t="s">
        <v>148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s="35">
        <f>'Liste élèves'!A22</f>
        <v>14</v>
      </c>
      <c r="B20" s="86" t="str">
        <f>IF(A20="","",'Liste élèves'!B22)</f>
        <v>JUSTIN</v>
      </c>
      <c r="C20" s="86" t="str">
        <f>IF(A20="","",'Liste élèves'!C22)</f>
        <v>Mathieux</v>
      </c>
      <c r="D20" s="85" t="str">
        <f>IF(A20="","",'Liste élèves'!D22)</f>
        <v>M</v>
      </c>
      <c r="E20" s="87">
        <f>IF(A20="","",'Liste élèves'!E22)</f>
        <v>39514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5">
      <c r="A21" s="35">
        <f>'Liste élèves'!A23</f>
        <v>15</v>
      </c>
      <c r="B21" s="86" t="str">
        <f>IF(A21="","",'Liste élèves'!B23)</f>
        <v>NATALIAN</v>
      </c>
      <c r="C21" s="86" t="str">
        <f>IF(A21="","",'Liste élèves'!C23)</f>
        <v>Dany</v>
      </c>
      <c r="D21" s="85" t="str">
        <f>IF(A21="","",'Liste élèves'!D23)</f>
        <v>M</v>
      </c>
      <c r="E21" s="87">
        <f>IF(A21="","",'Liste élèves'!E23)</f>
        <v>39480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5">
      <c r="A22" s="35" t="str">
        <f>'Liste élèves'!A24</f>
        <v/>
      </c>
      <c r="B22" s="86" t="str">
        <f>IF(A22="","",'Liste élèves'!B24)</f>
        <v/>
      </c>
      <c r="C22" s="86" t="str">
        <f>IF(A22="","",'Liste élèves'!C24)</f>
        <v/>
      </c>
      <c r="D22" s="85" t="str">
        <f>IF(A22="","",'Liste élèves'!D24)</f>
        <v/>
      </c>
      <c r="E22" s="87" t="str">
        <f>IF(A22="","",'Liste élèves'!E24)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s="35" t="str">
        <f>'Liste élèves'!A25</f>
        <v/>
      </c>
      <c r="B23" s="86" t="str">
        <f>IF(A23="","",'Liste élèves'!B25)</f>
        <v/>
      </c>
      <c r="C23" s="86" t="str">
        <f>IF(A23="","",'Liste élèves'!C25)</f>
        <v/>
      </c>
      <c r="D23" s="85" t="str">
        <f>IF(A23="","",'Liste élèves'!D25)</f>
        <v/>
      </c>
      <c r="E23" s="87" t="str">
        <f>IF(A23="","",'Liste élèves'!E25)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s="35" t="str">
        <f>'Liste élèves'!A26</f>
        <v/>
      </c>
      <c r="B24" s="86" t="str">
        <f>IF(A24="","",'Liste élèves'!B26)</f>
        <v/>
      </c>
      <c r="C24" s="86" t="str">
        <f>IF(A24="","",'Liste élèves'!C26)</f>
        <v/>
      </c>
      <c r="D24" s="85" t="str">
        <f>IF(A24="","",'Liste élèves'!D26)</f>
        <v/>
      </c>
      <c r="E24" s="87" t="str">
        <f>IF(A24="","",'Liste élèves'!E26)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s="35" t="str">
        <f>'Liste élèves'!A27</f>
        <v/>
      </c>
      <c r="B25" s="86" t="str">
        <f>IF(A25="","",'Liste élèves'!B27)</f>
        <v/>
      </c>
      <c r="C25" s="86" t="str">
        <f>IF(A25="","",'Liste élèves'!C27)</f>
        <v/>
      </c>
      <c r="D25" s="85" t="str">
        <f>IF(A25="","",'Liste élèves'!D27)</f>
        <v/>
      </c>
      <c r="E25" s="87" t="str">
        <f>IF(A25="","",'Liste élèves'!E27)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s="35" t="str">
        <f>'Liste élèves'!A28</f>
        <v/>
      </c>
      <c r="B26" s="86" t="str">
        <f>IF(A26="","",'Liste élèves'!B28)</f>
        <v/>
      </c>
      <c r="C26" s="86" t="str">
        <f>IF(A26="","",'Liste élèves'!C28)</f>
        <v/>
      </c>
      <c r="D26" s="85" t="str">
        <f>IF(A26="","",'Liste élèves'!D28)</f>
        <v/>
      </c>
      <c r="E26" s="87" t="str">
        <f>IF(A26="","",'Liste élèves'!E28)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35" t="str">
        <f>'Liste élèves'!A29</f>
        <v/>
      </c>
      <c r="B27" s="86" t="str">
        <f>IF(A27="","",'Liste élèves'!B29)</f>
        <v/>
      </c>
      <c r="C27" s="86" t="str">
        <f>IF(A27="","",'Liste élèves'!C29)</f>
        <v/>
      </c>
      <c r="D27" s="85" t="str">
        <f>IF(A27="","",'Liste élèves'!D29)</f>
        <v/>
      </c>
      <c r="E27" s="87" t="str">
        <f>IF(A27="","",'Liste élèves'!E29)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35" t="str">
        <f>'Liste élèves'!A30</f>
        <v/>
      </c>
      <c r="B28" s="86" t="str">
        <f>IF(A28="","",'Liste élèves'!B30)</f>
        <v/>
      </c>
      <c r="C28" s="86" t="str">
        <f>IF(A28="","",'Liste élèves'!C30)</f>
        <v/>
      </c>
      <c r="D28" s="85" t="str">
        <f>IF(A28="","",'Liste élèves'!D30)</f>
        <v/>
      </c>
      <c r="E28" s="87" t="str">
        <f>IF(A28="","",'Liste élèves'!E30)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s="35" t="str">
        <f>'Liste élèves'!A31</f>
        <v/>
      </c>
      <c r="B29" s="86" t="str">
        <f>IF(A29="","",'Liste élèves'!B31)</f>
        <v/>
      </c>
      <c r="C29" s="86" t="str">
        <f>IF(A29="","",'Liste élèves'!C31)</f>
        <v/>
      </c>
      <c r="D29" s="85" t="str">
        <f>IF(A29="","",'Liste élèves'!D31)</f>
        <v/>
      </c>
      <c r="E29" s="87" t="str">
        <f>IF(A29="","",'Liste élèves'!E31)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s="35" t="str">
        <f>'Liste élèves'!A32</f>
        <v/>
      </c>
      <c r="B30" s="86" t="str">
        <f>IF(A30="","",'Liste élèves'!B32)</f>
        <v/>
      </c>
      <c r="C30" s="86" t="str">
        <f>IF(A30="","",'Liste élèves'!C32)</f>
        <v/>
      </c>
      <c r="D30" s="85" t="str">
        <f>IF(A30="","",'Liste élèves'!D32)</f>
        <v/>
      </c>
      <c r="E30" s="87" t="str">
        <f>IF(A30="","",'Liste élèves'!E32)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s="35" t="str">
        <f>'Liste élèves'!A33</f>
        <v/>
      </c>
      <c r="B31" s="86" t="str">
        <f>IF(A31="","",'Liste élèves'!B33)</f>
        <v/>
      </c>
      <c r="C31" s="86" t="str">
        <f>IF(A31="","",'Liste élèves'!C33)</f>
        <v/>
      </c>
      <c r="D31" s="85" t="str">
        <f>IF(A31="","",'Liste élèves'!D33)</f>
        <v/>
      </c>
      <c r="E31" s="87" t="str">
        <f>IF(A31="","",'Liste élèves'!E33)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s="35" t="str">
        <f>'Liste élèves'!A34</f>
        <v/>
      </c>
      <c r="B32" s="86" t="str">
        <f>IF(A32="","",'Liste élèves'!B34)</f>
        <v/>
      </c>
      <c r="C32" s="86" t="str">
        <f>IF(A32="","",'Liste élèves'!C34)</f>
        <v/>
      </c>
      <c r="D32" s="85" t="str">
        <f>IF(A32="","",'Liste élèves'!D34)</f>
        <v/>
      </c>
      <c r="E32" s="87" t="str">
        <f>IF(A32="","",'Liste élèves'!E34)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s="35" t="str">
        <f>'Liste élèves'!A35</f>
        <v/>
      </c>
      <c r="B33" s="86" t="str">
        <f>IF(A33="","",'Liste élèves'!B35)</f>
        <v/>
      </c>
      <c r="C33" s="86" t="str">
        <f>IF(A33="","",'Liste élèves'!C35)</f>
        <v/>
      </c>
      <c r="D33" s="85" t="str">
        <f>IF(A33="","",'Liste élèves'!D35)</f>
        <v/>
      </c>
      <c r="E33" s="87" t="str">
        <f>IF(A33="","",'Liste élèves'!E35)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35" t="str">
        <f>'Liste élèves'!A36</f>
        <v/>
      </c>
      <c r="B34" s="86" t="str">
        <f>IF(A34="","",'Liste élèves'!B36)</f>
        <v/>
      </c>
      <c r="C34" s="86" t="str">
        <f>IF(A34="","",'Liste élèves'!C36)</f>
        <v/>
      </c>
      <c r="D34" s="85" t="str">
        <f>IF(A34="","",'Liste élèves'!D36)</f>
        <v/>
      </c>
      <c r="E34" s="87" t="str">
        <f>IF(A34="","",'Liste élèves'!E36)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s="35" t="str">
        <f>'Liste élèves'!A37</f>
        <v/>
      </c>
      <c r="B35" s="86" t="str">
        <f>IF(A35="","",'Liste élèves'!B37)</f>
        <v/>
      </c>
      <c r="C35" s="86" t="str">
        <f>IF(A35="","",'Liste élèves'!C37)</f>
        <v/>
      </c>
      <c r="D35" s="85" t="str">
        <f>IF(A35="","",'Liste élèves'!D37)</f>
        <v/>
      </c>
      <c r="E35" s="87" t="str">
        <f>IF(A35="","",'Liste élèves'!E37)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s="35" t="str">
        <f>'Liste élèves'!A38</f>
        <v/>
      </c>
      <c r="B36" s="86" t="str">
        <f>IF(A36="","",'Liste élèves'!B38)</f>
        <v/>
      </c>
      <c r="C36" s="86" t="str">
        <f>IF(A36="","",'Liste élèves'!C38)</f>
        <v/>
      </c>
      <c r="D36" s="85" t="str">
        <f>IF(A36="","",'Liste élèves'!D38)</f>
        <v/>
      </c>
      <c r="E36" s="87" t="str">
        <f>IF(A36="","",'Liste élèves'!E38)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s="35" t="str">
        <f>'Liste élèves'!A39</f>
        <v/>
      </c>
      <c r="B37" s="86" t="str">
        <f>IF(A37="","",'Liste élèves'!B39)</f>
        <v/>
      </c>
      <c r="C37" s="86" t="str">
        <f>IF(A37="","",'Liste élèves'!C39)</f>
        <v/>
      </c>
      <c r="D37" s="85" t="str">
        <f>IF(A37="","",'Liste élèves'!D39)</f>
        <v/>
      </c>
      <c r="E37" s="87" t="str">
        <f>IF(A37="","",'Liste élèves'!E39)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s="35" t="str">
        <f>'Liste élèves'!A40</f>
        <v/>
      </c>
      <c r="B38" s="86" t="str">
        <f>IF(A38="","",'Liste élèves'!B40)</f>
        <v/>
      </c>
      <c r="C38" s="86" t="str">
        <f>IF(A38="","",'Liste élèves'!C40)</f>
        <v/>
      </c>
      <c r="D38" s="85" t="str">
        <f>IF(A38="","",'Liste élèves'!D40)</f>
        <v/>
      </c>
      <c r="E38" s="87" t="str">
        <f>IF(A38="","",'Liste élèves'!E40)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s="35" t="str">
        <f>'Liste élèves'!A41</f>
        <v/>
      </c>
      <c r="B39" s="86" t="str">
        <f>IF(A39="","",'Liste élèves'!B41)</f>
        <v/>
      </c>
      <c r="C39" s="86" t="str">
        <f>IF(A39="","",'Liste élèves'!C41)</f>
        <v/>
      </c>
      <c r="D39" s="85" t="str">
        <f>IF(A39="","",'Liste élèves'!D41)</f>
        <v/>
      </c>
      <c r="E39" s="87" t="str">
        <f>IF(A39="","",'Liste élèves'!E41)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s="35" t="str">
        <f>'Liste élèves'!A42</f>
        <v/>
      </c>
      <c r="B40" s="86" t="str">
        <f>IF(A40="","",'Liste élèves'!B42)</f>
        <v/>
      </c>
      <c r="C40" s="86" t="str">
        <f>IF(A40="","",'Liste élèves'!C42)</f>
        <v/>
      </c>
      <c r="D40" s="85" t="str">
        <f>IF(A40="","",'Liste élèves'!D42)</f>
        <v/>
      </c>
      <c r="E40" s="87" t="str">
        <f>IF(A40="","",'Liste élèves'!E42)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s="35" t="str">
        <f>'Liste élèves'!A43</f>
        <v/>
      </c>
      <c r="B41" s="86" t="str">
        <f>IF(A41="","",'Liste élèves'!B43)</f>
        <v/>
      </c>
      <c r="C41" s="86" t="str">
        <f>IF(A41="","",'Liste élèves'!C43)</f>
        <v/>
      </c>
      <c r="D41" s="85" t="str">
        <f>IF(A41="","",'Liste élèves'!D43)</f>
        <v/>
      </c>
      <c r="E41" s="87" t="str">
        <f>IF(A41="","",'Liste élèves'!E43)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s="35" t="str">
        <f>'Liste élèves'!A44</f>
        <v/>
      </c>
      <c r="B42" s="86" t="str">
        <f>IF(A42="","",'Liste élèves'!B44)</f>
        <v/>
      </c>
      <c r="C42" s="86" t="str">
        <f>IF(A42="","",'Liste élèves'!C44)</f>
        <v/>
      </c>
      <c r="D42" s="85" t="str">
        <f>IF(A42="","",'Liste élèves'!D44)</f>
        <v/>
      </c>
      <c r="E42" s="87" t="str">
        <f>IF(A42="","",'Liste élèves'!E44)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s="35" t="str">
        <f>'Liste élèves'!A45</f>
        <v/>
      </c>
      <c r="B43" s="86" t="str">
        <f>IF(A43="","",'Liste élèves'!B45)</f>
        <v/>
      </c>
      <c r="C43" s="86" t="str">
        <f>IF(A43="","",'Liste élèves'!C45)</f>
        <v/>
      </c>
      <c r="D43" s="85" t="str">
        <f>IF(A43="","",'Liste élèves'!D45)</f>
        <v/>
      </c>
      <c r="E43" s="87" t="str">
        <f>IF(A43="","",'Liste élèves'!E45)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s="35" t="str">
        <f>'Liste élèves'!A46</f>
        <v/>
      </c>
      <c r="B44" s="86" t="str">
        <f>IF(A44="","",'Liste élèves'!B46)</f>
        <v/>
      </c>
      <c r="C44" s="86" t="str">
        <f>IF(A44="","",'Liste élèves'!C46)</f>
        <v/>
      </c>
      <c r="D44" s="85" t="str">
        <f>IF(A44="","",'Liste élèves'!D46)</f>
        <v/>
      </c>
      <c r="E44" s="87" t="str">
        <f>IF(A44="","",'Liste élèves'!E46)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s="35" t="str">
        <f>'Liste élèves'!A47</f>
        <v/>
      </c>
      <c r="B45" s="86" t="str">
        <f>IF(A45="","",'Liste élèves'!B47)</f>
        <v/>
      </c>
      <c r="C45" s="86" t="str">
        <f>IF(A45="","",'Liste élèves'!C47)</f>
        <v/>
      </c>
      <c r="D45" s="85" t="str">
        <f>IF(A45="","",'Liste élèves'!D47)</f>
        <v/>
      </c>
      <c r="E45" s="87" t="str">
        <f>IF(A45="","",'Liste élèves'!E47)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s="35" t="str">
        <f>'Liste élèves'!A48</f>
        <v/>
      </c>
      <c r="B46" s="86" t="str">
        <f>IF(A46="","",'Liste élèves'!B48)</f>
        <v/>
      </c>
      <c r="C46" s="86" t="str">
        <f>IF(A46="","",'Liste élèves'!C48)</f>
        <v/>
      </c>
      <c r="D46" s="85" t="str">
        <f>IF(A46="","",'Liste élèves'!D48)</f>
        <v/>
      </c>
      <c r="E46" s="87" t="str">
        <f>IF(A46="","",'Liste élèves'!E48)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s="35" t="str">
        <f>'Liste élèves'!A49</f>
        <v/>
      </c>
      <c r="B47" s="86" t="str">
        <f>IF(A47="","",'Liste élèves'!B49)</f>
        <v/>
      </c>
      <c r="C47" s="86" t="str">
        <f>IF(A47="","",'Liste élèves'!C49)</f>
        <v/>
      </c>
      <c r="D47" s="85" t="str">
        <f>IF(A47="","",'Liste élèves'!D49)</f>
        <v/>
      </c>
      <c r="E47" s="87" t="str">
        <f>IF(A47="","",'Liste élèves'!E49)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s="35" t="str">
        <f>'Liste élèves'!A50</f>
        <v/>
      </c>
      <c r="B48" s="86" t="str">
        <f>IF(A48="","",'Liste élèves'!B50)</f>
        <v/>
      </c>
      <c r="C48" s="86" t="str">
        <f>IF(A48="","",'Liste élèves'!C50)</f>
        <v/>
      </c>
      <c r="D48" s="85" t="str">
        <f>IF(A48="","",'Liste élèves'!D50)</f>
        <v/>
      </c>
      <c r="E48" s="87" t="str">
        <f>IF(A48="","",'Liste élèves'!E50)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s="35" t="str">
        <f>'Liste élèves'!A51</f>
        <v/>
      </c>
      <c r="B49" s="86" t="str">
        <f>IF(A49="","",'Liste élèves'!B51)</f>
        <v/>
      </c>
      <c r="C49" s="86" t="str">
        <f>IF(A49="","",'Liste élèves'!C51)</f>
        <v/>
      </c>
      <c r="D49" s="85" t="str">
        <f>IF(A49="","",'Liste élèves'!D51)</f>
        <v/>
      </c>
      <c r="E49" s="87" t="str">
        <f>IF(A49="","",'Liste élèves'!E51)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s="35" t="str">
        <f>'Liste élèves'!A52</f>
        <v/>
      </c>
      <c r="B50" s="86" t="str">
        <f>IF(A50="","",'Liste élèves'!B52)</f>
        <v/>
      </c>
      <c r="C50" s="86" t="str">
        <f>IF(A50="","",'Liste élèves'!C52)</f>
        <v/>
      </c>
      <c r="D50" s="85" t="str">
        <f>IF(A50="","",'Liste élèves'!D52)</f>
        <v/>
      </c>
      <c r="E50" s="87" t="str">
        <f>IF(A50="","",'Liste élèves'!E52)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s="35" t="str">
        <f>'Liste élèves'!A53</f>
        <v/>
      </c>
      <c r="B51" s="86" t="str">
        <f>IF(A51="","",'Liste élèves'!B53)</f>
        <v/>
      </c>
      <c r="C51" s="86" t="str">
        <f>IF(A51="","",'Liste élèves'!C53)</f>
        <v/>
      </c>
      <c r="D51" s="85" t="str">
        <f>IF(A51="","",'Liste élèves'!D53)</f>
        <v/>
      </c>
      <c r="E51" s="87" t="str">
        <f>IF(A51="","",'Liste élèves'!E53)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s="35" t="str">
        <f>'Liste élèves'!A54</f>
        <v/>
      </c>
      <c r="B52" s="86" t="str">
        <f>IF(A52="","",'Liste élèves'!B54)</f>
        <v/>
      </c>
      <c r="C52" s="86" t="str">
        <f>IF(A52="","",'Liste élèves'!C54)</f>
        <v/>
      </c>
      <c r="D52" s="85" t="str">
        <f>IF(A52="","",'Liste élèves'!D54)</f>
        <v/>
      </c>
      <c r="E52" s="87" t="str">
        <f>IF(A52="","",'Liste élèves'!E54)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s="35" t="str">
        <f>'Liste élèves'!A55</f>
        <v/>
      </c>
      <c r="B53" s="86" t="str">
        <f>IF(A53="","",'Liste élèves'!B55)</f>
        <v/>
      </c>
      <c r="C53" s="86" t="str">
        <f>IF(A53="","",'Liste élèves'!C55)</f>
        <v/>
      </c>
      <c r="D53" s="85" t="str">
        <f>IF(A53="","",'Liste élèves'!D55)</f>
        <v/>
      </c>
      <c r="E53" s="87" t="str">
        <f>IF(A53="","",'Liste élèves'!E55)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x14ac:dyDescent="0.25">
      <c r="A54" s="35" t="str">
        <f>'Liste élèves'!A56</f>
        <v/>
      </c>
      <c r="B54" s="86" t="str">
        <f>IF(A54="","",'Liste élèves'!B56)</f>
        <v/>
      </c>
      <c r="C54" s="86" t="str">
        <f>IF(A54="","",'Liste élèves'!C56)</f>
        <v/>
      </c>
      <c r="D54" s="85" t="str">
        <f>IF(A54="","",'Liste élèves'!D56)</f>
        <v/>
      </c>
      <c r="E54" s="87" t="str">
        <f>IF(A54="","",'Liste élèves'!E56)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x14ac:dyDescent="0.25">
      <c r="A55" s="35" t="str">
        <f>'Liste élèves'!A57</f>
        <v/>
      </c>
      <c r="B55" s="86" t="str">
        <f>IF(A55="","",'Liste élèves'!B57)</f>
        <v/>
      </c>
      <c r="C55" s="86" t="str">
        <f>IF(A55="","",'Liste élèves'!C57)</f>
        <v/>
      </c>
      <c r="D55" s="85" t="str">
        <f>IF(A55="","",'Liste élèves'!D57)</f>
        <v/>
      </c>
      <c r="E55" s="87" t="str">
        <f>IF(A55="","",'Liste élèves'!E57)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x14ac:dyDescent="0.25">
      <c r="A56" s="35" t="str">
        <f>'Liste élèves'!A58</f>
        <v/>
      </c>
      <c r="B56" s="86" t="str">
        <f>IF(A56="","",'Liste élèves'!B58)</f>
        <v/>
      </c>
      <c r="C56" s="86" t="str">
        <f>IF(A56="","",'Liste élèves'!C58)</f>
        <v/>
      </c>
      <c r="D56" s="85" t="str">
        <f>IF(A56="","",'Liste élèves'!D58)</f>
        <v/>
      </c>
      <c r="E56" s="87" t="str">
        <f>IF(A56="","",'Liste élèves'!E58)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x14ac:dyDescent="0.25">
      <c r="A57" s="35" t="str">
        <f>'Liste élèves'!A59</f>
        <v/>
      </c>
      <c r="B57" s="86" t="str">
        <f>IF(A57="","",'Liste élèves'!B59)</f>
        <v/>
      </c>
      <c r="C57" s="86" t="str">
        <f>IF(A57="","",'Liste élèves'!C59)</f>
        <v/>
      </c>
      <c r="D57" s="85" t="str">
        <f>IF(A57="","",'Liste élèves'!D59)</f>
        <v/>
      </c>
      <c r="E57" s="87" t="str">
        <f>IF(A57="","",'Liste élèves'!E59)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25">
      <c r="A58" s="35" t="str">
        <f>'Liste élèves'!A60</f>
        <v/>
      </c>
      <c r="B58" s="86" t="str">
        <f>IF(A58="","",'Liste élèves'!B60)</f>
        <v/>
      </c>
      <c r="C58" s="86" t="str">
        <f>IF(A58="","",'Liste élèves'!C60)</f>
        <v/>
      </c>
      <c r="D58" s="85" t="str">
        <f>IF(A58="","",'Liste élèves'!D60)</f>
        <v/>
      </c>
      <c r="E58" s="87" t="str">
        <f>IF(A58="","",'Liste élèves'!E60)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x14ac:dyDescent="0.25">
      <c r="A59" s="35" t="str">
        <f>'Liste élèves'!A61</f>
        <v/>
      </c>
      <c r="B59" s="86" t="str">
        <f>IF(A59="","",'Liste élèves'!B61)</f>
        <v/>
      </c>
      <c r="C59" s="86" t="str">
        <f>IF(A59="","",'Liste élèves'!C61)</f>
        <v/>
      </c>
      <c r="D59" s="85" t="str">
        <f>IF(A59="","",'Liste élèves'!D61)</f>
        <v/>
      </c>
      <c r="E59" s="87" t="str">
        <f>IF(A59="","",'Liste élèves'!E61)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x14ac:dyDescent="0.25">
      <c r="A60" s="35" t="str">
        <f>'Liste élèves'!A62</f>
        <v/>
      </c>
      <c r="B60" s="86" t="str">
        <f>IF(A60="","",'Liste élèves'!B62)</f>
        <v/>
      </c>
      <c r="C60" s="86" t="str">
        <f>IF(A60="","",'Liste élèves'!C62)</f>
        <v/>
      </c>
      <c r="D60" s="85" t="str">
        <f>IF(A60="","",'Liste élèves'!D62)</f>
        <v/>
      </c>
      <c r="E60" s="87" t="str">
        <f>IF(A60="","",'Liste élèves'!E62)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x14ac:dyDescent="0.25">
      <c r="A61" s="35" t="str">
        <f>'Liste élèves'!A63</f>
        <v/>
      </c>
      <c r="B61" s="86" t="str">
        <f>IF(A61="","",'Liste élèves'!B63)</f>
        <v/>
      </c>
      <c r="C61" s="86" t="str">
        <f>IF(A61="","",'Liste élèves'!C63)</f>
        <v/>
      </c>
      <c r="D61" s="85" t="str">
        <f>IF(A61="","",'Liste élèves'!D63)</f>
        <v/>
      </c>
      <c r="E61" s="87" t="str">
        <f>IF(A61="","",'Liste élèves'!E63)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x14ac:dyDescent="0.25">
      <c r="A62" s="35" t="str">
        <f>'Liste élèves'!A64</f>
        <v/>
      </c>
      <c r="B62" s="86" t="str">
        <f>IF(A62="","",'Liste élèves'!B64)</f>
        <v/>
      </c>
      <c r="C62" s="86" t="str">
        <f>IF(A62="","",'Liste élèves'!C64)</f>
        <v/>
      </c>
      <c r="D62" s="85" t="str">
        <f>IF(A62="","",'Liste élèves'!D64)</f>
        <v/>
      </c>
      <c r="E62" s="87" t="str">
        <f>IF(A62="","",'Liste élèves'!E64)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x14ac:dyDescent="0.25">
      <c r="A63" s="35" t="str">
        <f>'Liste élèves'!A65</f>
        <v/>
      </c>
      <c r="B63" s="86" t="str">
        <f>IF(A63="","",'Liste élèves'!B65)</f>
        <v/>
      </c>
      <c r="C63" s="86" t="str">
        <f>IF(A63="","",'Liste élèves'!C65)</f>
        <v/>
      </c>
      <c r="D63" s="85" t="str">
        <f>IF(A63="","",'Liste élèves'!D65)</f>
        <v/>
      </c>
      <c r="E63" s="87" t="str">
        <f>IF(A63="","",'Liste élèves'!E65)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x14ac:dyDescent="0.25">
      <c r="A64" s="35" t="str">
        <f>'Liste élèves'!A66</f>
        <v/>
      </c>
      <c r="B64" s="86" t="str">
        <f>IF(A64="","",'Liste élèves'!B66)</f>
        <v/>
      </c>
      <c r="C64" s="86" t="str">
        <f>IF(A64="","",'Liste élèves'!C66)</f>
        <v/>
      </c>
      <c r="D64" s="85" t="str">
        <f>IF(A64="","",'Liste élèves'!D66)</f>
        <v/>
      </c>
      <c r="E64" s="87" t="str">
        <f>IF(A64="","",'Liste élèves'!E66)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x14ac:dyDescent="0.25">
      <c r="A65" s="35" t="str">
        <f>'Liste élèves'!A67</f>
        <v/>
      </c>
      <c r="B65" s="86" t="str">
        <f>IF(A65="","",'Liste élèves'!B67)</f>
        <v/>
      </c>
      <c r="C65" s="86" t="str">
        <f>IF(A65="","",'Liste élèves'!C67)</f>
        <v/>
      </c>
      <c r="D65" s="85" t="str">
        <f>IF(A65="","",'Liste élèves'!D67)</f>
        <v/>
      </c>
      <c r="E65" s="87" t="str">
        <f>IF(A65="","",'Liste élèves'!E67)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x14ac:dyDescent="0.25">
      <c r="A66" s="35" t="str">
        <f>'Liste élèves'!A68</f>
        <v/>
      </c>
      <c r="B66" s="86" t="str">
        <f>IF(A66="","",'Liste élèves'!B68)</f>
        <v/>
      </c>
      <c r="C66" s="86" t="str">
        <f>IF(A66="","",'Liste élèves'!C68)</f>
        <v/>
      </c>
      <c r="D66" s="85" t="str">
        <f>IF(A66="","",'Liste élèves'!D68)</f>
        <v/>
      </c>
      <c r="E66" s="87" t="str">
        <f>IF(A66="","",'Liste élèves'!E68)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x14ac:dyDescent="0.25">
      <c r="A67" s="35" t="str">
        <f>'Liste élèves'!A69</f>
        <v/>
      </c>
      <c r="B67" s="86" t="str">
        <f>IF(A67="","",'Liste élèves'!B69)</f>
        <v/>
      </c>
      <c r="C67" s="86" t="str">
        <f>IF(A67="","",'Liste élèves'!C69)</f>
        <v/>
      </c>
      <c r="D67" s="85" t="str">
        <f>IF(A67="","",'Liste élèves'!D69)</f>
        <v/>
      </c>
      <c r="E67" s="87" t="str">
        <f>IF(A67="","",'Liste élèves'!E69)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x14ac:dyDescent="0.25">
      <c r="A68" s="35" t="str">
        <f>'Liste élèves'!A70</f>
        <v/>
      </c>
      <c r="B68" s="86" t="str">
        <f>IF(A68="","",'Liste élèves'!B70)</f>
        <v/>
      </c>
      <c r="C68" s="86" t="str">
        <f>IF(A68="","",'Liste élèves'!C70)</f>
        <v/>
      </c>
      <c r="D68" s="85" t="str">
        <f>IF(A68="","",'Liste élèves'!D70)</f>
        <v/>
      </c>
      <c r="E68" s="87" t="str">
        <f>IF(A68="","",'Liste élèves'!E70)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x14ac:dyDescent="0.25">
      <c r="A69" s="35" t="str">
        <f>'Liste élèves'!A71</f>
        <v/>
      </c>
      <c r="B69" s="86" t="str">
        <f>IF(A69="","",'Liste élèves'!B71)</f>
        <v/>
      </c>
      <c r="C69" s="86" t="str">
        <f>IF(A69="","",'Liste élèves'!C71)</f>
        <v/>
      </c>
      <c r="D69" s="85" t="str">
        <f>IF(A69="","",'Liste élèves'!D71)</f>
        <v/>
      </c>
      <c r="E69" s="87" t="str">
        <f>IF(A69="","",'Liste élèves'!E71)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x14ac:dyDescent="0.25">
      <c r="A70" s="35" t="str">
        <f>'Liste élèves'!A72</f>
        <v/>
      </c>
      <c r="B70" s="86" t="str">
        <f>IF(A70="","",'Liste élèves'!B72)</f>
        <v/>
      </c>
      <c r="C70" s="86" t="str">
        <f>IF(A70="","",'Liste élèves'!C72)</f>
        <v/>
      </c>
      <c r="D70" s="85" t="str">
        <f>IF(A70="","",'Liste élèves'!D72)</f>
        <v/>
      </c>
      <c r="E70" s="87" t="str">
        <f>IF(A70="","",'Liste élèves'!E72)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25">
      <c r="A71" s="35" t="str">
        <f>'Liste élèves'!A73</f>
        <v/>
      </c>
      <c r="B71" s="86" t="str">
        <f>IF(A71="","",'Liste élèves'!B73)</f>
        <v/>
      </c>
      <c r="C71" s="86" t="str">
        <f>IF(A71="","",'Liste élèves'!C73)</f>
        <v/>
      </c>
      <c r="D71" s="85" t="str">
        <f>IF(A71="","",'Liste élèves'!D73)</f>
        <v/>
      </c>
      <c r="E71" s="87" t="str">
        <f>IF(A71="","",'Liste élèves'!E73)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x14ac:dyDescent="0.25">
      <c r="A72" s="35" t="str">
        <f>'Liste élèves'!A74</f>
        <v/>
      </c>
      <c r="B72" s="86" t="str">
        <f>IF(A72="","",'Liste élèves'!B74)</f>
        <v/>
      </c>
      <c r="C72" s="86" t="str">
        <f>IF(A72="","",'Liste élèves'!C74)</f>
        <v/>
      </c>
      <c r="D72" s="85" t="str">
        <f>IF(A72="","",'Liste élèves'!D74)</f>
        <v/>
      </c>
      <c r="E72" s="87" t="str">
        <f>IF(A72="","",'Liste élèves'!E74)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x14ac:dyDescent="0.25">
      <c r="A73" s="35" t="str">
        <f>'Liste élèves'!A75</f>
        <v/>
      </c>
      <c r="B73" s="86" t="str">
        <f>IF(A73="","",'Liste élèves'!B75)</f>
        <v/>
      </c>
      <c r="C73" s="86" t="str">
        <f>IF(A73="","",'Liste élèves'!C75)</f>
        <v/>
      </c>
      <c r="D73" s="85" t="str">
        <f>IF(A73="","",'Liste élèves'!D75)</f>
        <v/>
      </c>
      <c r="E73" s="87" t="str">
        <f>IF(A73="","",'Liste élèves'!E75)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x14ac:dyDescent="0.25">
      <c r="A74" s="35" t="str">
        <f>'Liste élèves'!A76</f>
        <v/>
      </c>
      <c r="B74" s="86" t="str">
        <f>IF(A74="","",'Liste élèves'!B76)</f>
        <v/>
      </c>
      <c r="C74" s="86" t="str">
        <f>IF(A74="","",'Liste élèves'!C76)</f>
        <v/>
      </c>
      <c r="D74" s="85" t="str">
        <f>IF(A74="","",'Liste élèves'!D76)</f>
        <v/>
      </c>
      <c r="E74" s="87" t="str">
        <f>IF(A74="","",'Liste élèves'!E76)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x14ac:dyDescent="0.25">
      <c r="A75" s="35" t="str">
        <f>'Liste élèves'!A77</f>
        <v/>
      </c>
      <c r="B75" s="86" t="str">
        <f>IF(A75="","",'Liste élèves'!B77)</f>
        <v/>
      </c>
      <c r="C75" s="86" t="str">
        <f>IF(A75="","",'Liste élèves'!C77)</f>
        <v/>
      </c>
      <c r="D75" s="85" t="str">
        <f>IF(A75="","",'Liste élèves'!D77)</f>
        <v/>
      </c>
      <c r="E75" s="87" t="str">
        <f>IF(A75="","",'Liste élèves'!E77)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x14ac:dyDescent="0.25">
      <c r="A76" s="35" t="str">
        <f>'Liste élèves'!A78</f>
        <v/>
      </c>
      <c r="B76" s="86" t="str">
        <f>IF(A76="","",'Liste élèves'!B78)</f>
        <v/>
      </c>
      <c r="C76" s="86" t="str">
        <f>IF(A76="","",'Liste élèves'!C78)</f>
        <v/>
      </c>
      <c r="D76" s="85" t="str">
        <f>IF(A76="","",'Liste élèves'!D78)</f>
        <v/>
      </c>
      <c r="E76" s="87" t="str">
        <f>IF(A76="","",'Liste élèves'!E78)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x14ac:dyDescent="0.25">
      <c r="A77" s="35" t="str">
        <f>'Liste élèves'!A79</f>
        <v/>
      </c>
      <c r="B77" s="86" t="str">
        <f>IF(A77="","",'Liste élèves'!B79)</f>
        <v/>
      </c>
      <c r="C77" s="86" t="str">
        <f>IF(A77="","",'Liste élèves'!C79)</f>
        <v/>
      </c>
      <c r="D77" s="85" t="str">
        <f>IF(A77="","",'Liste élèves'!D79)</f>
        <v/>
      </c>
      <c r="E77" s="87" t="str">
        <f>IF(A77="","",'Liste élèves'!E79)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x14ac:dyDescent="0.25">
      <c r="A78" s="35" t="str">
        <f>'Liste élèves'!A80</f>
        <v/>
      </c>
      <c r="B78" s="86" t="str">
        <f>IF(A78="","",'Liste élèves'!B80)</f>
        <v/>
      </c>
      <c r="C78" s="86" t="str">
        <f>IF(A78="","",'Liste élèves'!C80)</f>
        <v/>
      </c>
      <c r="D78" s="85" t="str">
        <f>IF(A78="","",'Liste élèves'!D80)</f>
        <v/>
      </c>
      <c r="E78" s="87" t="str">
        <f>IF(A78="","",'Liste élèves'!E80)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25">
      <c r="A79" s="35" t="str">
        <f>'Liste élèves'!A81</f>
        <v/>
      </c>
      <c r="B79" s="86" t="str">
        <f>IF(A79="","",'Liste élèves'!B81)</f>
        <v/>
      </c>
      <c r="C79" s="86" t="str">
        <f>IF(A79="","",'Liste élèves'!C81)</f>
        <v/>
      </c>
      <c r="D79" s="85" t="str">
        <f>IF(A79="","",'Liste élèves'!D81)</f>
        <v/>
      </c>
      <c r="E79" s="87" t="str">
        <f>IF(A79="","",'Liste élèves'!E81)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x14ac:dyDescent="0.25">
      <c r="A80" s="35" t="str">
        <f>'Liste élèves'!A82</f>
        <v/>
      </c>
      <c r="B80" s="86" t="str">
        <f>IF(A80="","",'Liste élèves'!B82)</f>
        <v/>
      </c>
      <c r="C80" s="86" t="str">
        <f>IF(A80="","",'Liste élèves'!C82)</f>
        <v/>
      </c>
      <c r="D80" s="85" t="str">
        <f>IF(A80="","",'Liste élèves'!D82)</f>
        <v/>
      </c>
      <c r="E80" s="87" t="str">
        <f>IF(A80="","",'Liste élèves'!E82)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x14ac:dyDescent="0.25">
      <c r="A81" s="35" t="str">
        <f>'Liste élèves'!A83</f>
        <v/>
      </c>
      <c r="B81" s="86" t="str">
        <f>IF(A81="","",'Liste élèves'!B83)</f>
        <v/>
      </c>
      <c r="C81" s="86" t="str">
        <f>IF(A81="","",'Liste élèves'!C83)</f>
        <v/>
      </c>
      <c r="D81" s="85" t="str">
        <f>IF(A81="","",'Liste élèves'!D83)</f>
        <v/>
      </c>
      <c r="E81" s="87" t="str">
        <f>IF(A81="","",'Liste élèves'!E83)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x14ac:dyDescent="0.25">
      <c r="A82" s="35" t="str">
        <f>'Liste élèves'!A84</f>
        <v/>
      </c>
      <c r="B82" s="86" t="str">
        <f>IF(A82="","",'Liste élèves'!B84)</f>
        <v/>
      </c>
      <c r="C82" s="86" t="str">
        <f>IF(A82="","",'Liste élèves'!C84)</f>
        <v/>
      </c>
      <c r="D82" s="85" t="str">
        <f>IF(A82="","",'Liste élèves'!D84)</f>
        <v/>
      </c>
      <c r="E82" s="87" t="str">
        <f>IF(A82="","",'Liste élèves'!E84)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x14ac:dyDescent="0.25">
      <c r="A83" s="35" t="str">
        <f>'Liste élèves'!A85</f>
        <v/>
      </c>
      <c r="B83" s="86" t="str">
        <f>IF(A83="","",'Liste élèves'!B85)</f>
        <v/>
      </c>
      <c r="C83" s="86" t="str">
        <f>IF(A83="","",'Liste élèves'!C85)</f>
        <v/>
      </c>
      <c r="D83" s="85" t="str">
        <f>IF(A83="","",'Liste élèves'!D85)</f>
        <v/>
      </c>
      <c r="E83" s="87" t="str">
        <f>IF(A83="","",'Liste élèves'!E85)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x14ac:dyDescent="0.25">
      <c r="A84" s="35" t="str">
        <f>'Liste élèves'!A86</f>
        <v/>
      </c>
      <c r="B84" s="86" t="str">
        <f>IF(A84="","",'Liste élèves'!B86)</f>
        <v/>
      </c>
      <c r="C84" s="86" t="str">
        <f>IF(A84="","",'Liste élèves'!C86)</f>
        <v/>
      </c>
      <c r="D84" s="85" t="str">
        <f>IF(A84="","",'Liste élèves'!D86)</f>
        <v/>
      </c>
      <c r="E84" s="87" t="str">
        <f>IF(A84="","",'Liste élèves'!E86)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x14ac:dyDescent="0.25">
      <c r="A85" s="35" t="str">
        <f>'Liste élèves'!A87</f>
        <v/>
      </c>
      <c r="B85" s="86" t="str">
        <f>IF(A85="","",'Liste élèves'!B87)</f>
        <v/>
      </c>
      <c r="C85" s="86" t="str">
        <f>IF(A85="","",'Liste élèves'!C87)</f>
        <v/>
      </c>
      <c r="D85" s="85" t="str">
        <f>IF(A85="","",'Liste élèves'!D87)</f>
        <v/>
      </c>
      <c r="E85" s="87" t="str">
        <f>IF(A85="","",'Liste élèves'!E87)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x14ac:dyDescent="0.25">
      <c r="A86" s="35" t="str">
        <f>'Liste élèves'!A88</f>
        <v/>
      </c>
      <c r="B86" s="86" t="str">
        <f>IF(A86="","",'Liste élèves'!B88)</f>
        <v/>
      </c>
      <c r="C86" s="86" t="str">
        <f>IF(A86="","",'Liste élèves'!C88)</f>
        <v/>
      </c>
      <c r="D86" s="85" t="str">
        <f>IF(A86="","",'Liste élèves'!D88)</f>
        <v/>
      </c>
      <c r="E86" s="87" t="str">
        <f>IF(A86="","",'Liste élèves'!E88)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x14ac:dyDescent="0.25">
      <c r="A87" s="35" t="str">
        <f>'Liste élèves'!A89</f>
        <v/>
      </c>
      <c r="B87" s="86" t="str">
        <f>IF(A87="","",'Liste élèves'!B89)</f>
        <v/>
      </c>
      <c r="C87" s="86" t="str">
        <f>IF(A87="","",'Liste élèves'!C89)</f>
        <v/>
      </c>
      <c r="D87" s="85" t="str">
        <f>IF(A87="","",'Liste élèves'!D89)</f>
        <v/>
      </c>
      <c r="E87" s="87" t="str">
        <f>IF(A87="","",'Liste élèves'!E89)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x14ac:dyDescent="0.25">
      <c r="A88" s="35" t="str">
        <f>'Liste élèves'!A90</f>
        <v/>
      </c>
      <c r="B88" s="86" t="str">
        <f>IF(A88="","",'Liste élèves'!B90)</f>
        <v/>
      </c>
      <c r="C88" s="86" t="str">
        <f>IF(A88="","",'Liste élèves'!C90)</f>
        <v/>
      </c>
      <c r="D88" s="85" t="str">
        <f>IF(A88="","",'Liste élèves'!D90)</f>
        <v/>
      </c>
      <c r="E88" s="87" t="str">
        <f>IF(A88="","",'Liste élèves'!E90)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x14ac:dyDescent="0.25">
      <c r="A89" s="35" t="str">
        <f>'Liste élèves'!A91</f>
        <v/>
      </c>
      <c r="B89" s="86" t="str">
        <f>IF(A89="","",'Liste élèves'!B91)</f>
        <v/>
      </c>
      <c r="C89" s="86" t="str">
        <f>IF(A89="","",'Liste élèves'!C91)</f>
        <v/>
      </c>
      <c r="D89" s="85" t="str">
        <f>IF(A89="","",'Liste élèves'!D91)</f>
        <v/>
      </c>
      <c r="E89" s="87" t="str">
        <f>IF(A89="","",'Liste élèves'!E91)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x14ac:dyDescent="0.25">
      <c r="A90" s="35" t="str">
        <f>'Liste élèves'!A92</f>
        <v/>
      </c>
      <c r="B90" s="86" t="str">
        <f>IF(A90="","",'Liste élèves'!B92)</f>
        <v/>
      </c>
      <c r="C90" s="86" t="str">
        <f>IF(A90="","",'Liste élèves'!C92)</f>
        <v/>
      </c>
      <c r="D90" s="85" t="str">
        <f>IF(A90="","",'Liste élèves'!D92)</f>
        <v/>
      </c>
      <c r="E90" s="87" t="str">
        <f>IF(A90="","",'Liste élèves'!E92)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x14ac:dyDescent="0.25">
      <c r="A91" s="35" t="str">
        <f>'Liste élèves'!A93</f>
        <v/>
      </c>
      <c r="B91" s="86" t="str">
        <f>IF(A91="","",'Liste élèves'!B93)</f>
        <v/>
      </c>
      <c r="C91" s="86" t="str">
        <f>IF(A91="","",'Liste élèves'!C93)</f>
        <v/>
      </c>
      <c r="D91" s="85" t="str">
        <f>IF(A91="","",'Liste élèves'!D93)</f>
        <v/>
      </c>
      <c r="E91" s="87" t="str">
        <f>IF(A91="","",'Liste élèves'!E93)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x14ac:dyDescent="0.25">
      <c r="A92" s="35" t="str">
        <f>'Liste élèves'!A94</f>
        <v/>
      </c>
      <c r="B92" s="86" t="str">
        <f>IF(A92="","",'Liste élèves'!B94)</f>
        <v/>
      </c>
      <c r="C92" s="86" t="str">
        <f>IF(A92="","",'Liste élèves'!C94)</f>
        <v/>
      </c>
      <c r="D92" s="85" t="str">
        <f>IF(A92="","",'Liste élèves'!D94)</f>
        <v/>
      </c>
      <c r="E92" s="87" t="str">
        <f>IF(A92="","",'Liste élèves'!E94)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x14ac:dyDescent="0.25">
      <c r="A93" s="35" t="str">
        <f>'Liste élèves'!A95</f>
        <v/>
      </c>
      <c r="B93" s="86" t="str">
        <f>IF(A93="","",'Liste élèves'!B95)</f>
        <v/>
      </c>
      <c r="C93" s="86" t="str">
        <f>IF(A93="","",'Liste élèves'!C95)</f>
        <v/>
      </c>
      <c r="D93" s="85" t="str">
        <f>IF(A93="","",'Liste élèves'!D95)</f>
        <v/>
      </c>
      <c r="E93" s="87" t="str">
        <f>IF(A93="","",'Liste élèves'!E95)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x14ac:dyDescent="0.25">
      <c r="A94" s="35" t="str">
        <f>'Liste élèves'!A96</f>
        <v/>
      </c>
      <c r="B94" s="86" t="str">
        <f>IF(A94="","",'Liste élèves'!B96)</f>
        <v/>
      </c>
      <c r="C94" s="86" t="str">
        <f>IF(A94="","",'Liste élèves'!C96)</f>
        <v/>
      </c>
      <c r="D94" s="85" t="str">
        <f>IF(A94="","",'Liste élèves'!D96)</f>
        <v/>
      </c>
      <c r="E94" s="87" t="str">
        <f>IF(A94="","",'Liste élèves'!E96)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x14ac:dyDescent="0.25">
      <c r="A95" s="35" t="str">
        <f>'Liste élèves'!A97</f>
        <v/>
      </c>
      <c r="B95" s="86" t="str">
        <f>IF(A95="","",'Liste élèves'!B97)</f>
        <v/>
      </c>
      <c r="C95" s="86" t="str">
        <f>IF(A95="","",'Liste élèves'!C97)</f>
        <v/>
      </c>
      <c r="D95" s="85" t="str">
        <f>IF(A95="","",'Liste élèves'!D97)</f>
        <v/>
      </c>
      <c r="E95" s="87" t="str">
        <f>IF(A95="","",'Liste élèves'!E97)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s="35" t="str">
        <f>'Liste élèves'!A98</f>
        <v/>
      </c>
      <c r="B96" s="86" t="str">
        <f>IF(A96="","",'Liste élèves'!B98)</f>
        <v/>
      </c>
      <c r="C96" s="86" t="str">
        <f>IF(A96="","",'Liste élèves'!C98)</f>
        <v/>
      </c>
      <c r="D96" s="85" t="str">
        <f>IF(A96="","",'Liste élèves'!D98)</f>
        <v/>
      </c>
      <c r="E96" s="87" t="str">
        <f>IF(A96="","",'Liste élèves'!E98)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s="35" t="str">
        <f>'Liste élèves'!A99</f>
        <v/>
      </c>
      <c r="B97" s="86" t="str">
        <f>IF(A97="","",'Liste élèves'!B99)</f>
        <v/>
      </c>
      <c r="C97" s="86" t="str">
        <f>IF(A97="","",'Liste élèves'!C99)</f>
        <v/>
      </c>
      <c r="D97" s="85" t="str">
        <f>IF(A97="","",'Liste élèves'!D99)</f>
        <v/>
      </c>
      <c r="E97" s="87" t="str">
        <f>IF(A97="","",'Liste élèves'!E99)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s="35" t="str">
        <f>'Liste élèves'!A100</f>
        <v/>
      </c>
      <c r="B98" s="86" t="str">
        <f>IF(A98="","",'Liste élèves'!B100)</f>
        <v/>
      </c>
      <c r="C98" s="86" t="str">
        <f>IF(A98="","",'Liste élèves'!C100)</f>
        <v/>
      </c>
      <c r="D98" s="85" t="str">
        <f>IF(A98="","",'Liste élèves'!D100)</f>
        <v/>
      </c>
      <c r="E98" s="87" t="str">
        <f>IF(A98="","",'Liste élèves'!E100)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s="35" t="str">
        <f>'Liste élèves'!A101</f>
        <v/>
      </c>
      <c r="B99" s="86" t="str">
        <f>IF(A99="","",'Liste élèves'!B101)</f>
        <v/>
      </c>
      <c r="C99" s="86" t="str">
        <f>IF(A99="","",'Liste élèves'!C101)</f>
        <v/>
      </c>
      <c r="D99" s="85" t="str">
        <f>IF(A99="","",'Liste élèves'!D101)</f>
        <v/>
      </c>
      <c r="E99" s="87" t="str">
        <f>IF(A99="","",'Liste élèves'!E101)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s="35" t="str">
        <f>'Liste élèves'!A102</f>
        <v/>
      </c>
      <c r="B100" s="86" t="str">
        <f>IF(A100="","",'Liste élèves'!B102)</f>
        <v/>
      </c>
      <c r="C100" s="86" t="str">
        <f>IF(A100="","",'Liste élèves'!C102)</f>
        <v/>
      </c>
      <c r="D100" s="85" t="str">
        <f>IF(A100="","",'Liste élèves'!D102)</f>
        <v/>
      </c>
      <c r="E100" s="87" t="str">
        <f>IF(A100="","",'Liste élèves'!E102)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s="35" t="str">
        <f>'Liste élèves'!A103</f>
        <v/>
      </c>
      <c r="B101" s="86" t="str">
        <f>IF(A101="","",'Liste élèves'!B103)</f>
        <v/>
      </c>
      <c r="C101" s="86" t="str">
        <f>IF(A101="","",'Liste élèves'!C103)</f>
        <v/>
      </c>
      <c r="D101" s="85" t="str">
        <f>IF(A101="","",'Liste élèves'!D103)</f>
        <v/>
      </c>
      <c r="E101" s="87" t="str">
        <f>IF(A101="","",'Liste élèves'!E103)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s="35" t="str">
        <f>'Liste élèves'!A104</f>
        <v/>
      </c>
      <c r="B102" s="86" t="str">
        <f>IF(A102="","",'Liste élèves'!B104)</f>
        <v/>
      </c>
      <c r="C102" s="86" t="str">
        <f>IF(A102="","",'Liste élèves'!C104)</f>
        <v/>
      </c>
      <c r="D102" s="85" t="str">
        <f>IF(A102="","",'Liste élèves'!D104)</f>
        <v/>
      </c>
      <c r="E102" s="87" t="str">
        <f>IF(A102="","",'Liste élèves'!E104)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s="35" t="str">
        <f>'Liste élèves'!A105</f>
        <v/>
      </c>
      <c r="B103" s="86" t="str">
        <f>IF(A103="","",'Liste élèves'!B105)</f>
        <v/>
      </c>
      <c r="C103" s="86" t="str">
        <f>IF(A103="","",'Liste élèves'!C105)</f>
        <v/>
      </c>
      <c r="D103" s="85" t="str">
        <f>IF(A103="","",'Liste élèves'!D105)</f>
        <v/>
      </c>
      <c r="E103" s="87" t="str">
        <f>IF(A103="","",'Liste élèves'!E105)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s="35" t="str">
        <f>'Liste élèves'!A106</f>
        <v/>
      </c>
      <c r="B104" s="86" t="str">
        <f>IF(A104="","",'Liste élèves'!B106)</f>
        <v/>
      </c>
      <c r="C104" s="86" t="str">
        <f>IF(A104="","",'Liste élèves'!C106)</f>
        <v/>
      </c>
      <c r="D104" s="85" t="str">
        <f>IF(A104="","",'Liste élèves'!D106)</f>
        <v/>
      </c>
      <c r="E104" s="87" t="str">
        <f>IF(A104="","",'Liste élèves'!E106)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s="35" t="str">
        <f>'Liste élèves'!A107</f>
        <v/>
      </c>
      <c r="B105" s="86" t="str">
        <f>IF(A105="","",'Liste élèves'!B107)</f>
        <v/>
      </c>
      <c r="C105" s="86" t="str">
        <f>IF(A105="","",'Liste élèves'!C107)</f>
        <v/>
      </c>
      <c r="D105" s="85" t="str">
        <f>IF(A105="","",'Liste élèves'!D107)</f>
        <v/>
      </c>
      <c r="E105" s="87" t="str">
        <f>IF(A105="","",'Liste élèves'!E107)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s="35" t="str">
        <f>'Liste élèves'!A108</f>
        <v/>
      </c>
      <c r="B106" s="86" t="str">
        <f>IF(A106="","",'Liste élèves'!B108)</f>
        <v/>
      </c>
      <c r="C106" s="86" t="str">
        <f>IF(A106="","",'Liste élèves'!C108)</f>
        <v/>
      </c>
      <c r="D106" s="85" t="str">
        <f>IF(A106="","",'Liste élèves'!D108)</f>
        <v/>
      </c>
      <c r="E106" s="87" t="str">
        <f>IF(A106="","",'Liste élèves'!E108)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s="35" t="str">
        <f>'Liste élèves'!A109</f>
        <v/>
      </c>
      <c r="B107" s="86" t="str">
        <f>IF(A107="","",'Liste élèves'!B109)</f>
        <v/>
      </c>
      <c r="C107" s="86" t="str">
        <f>IF(A107="","",'Liste élèves'!C109)</f>
        <v/>
      </c>
      <c r="D107" s="85" t="str">
        <f>IF(A107="","",'Liste élèves'!D109)</f>
        <v/>
      </c>
      <c r="E107" s="87" t="str">
        <f>IF(A107="","",'Liste élèves'!E109)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s="35" t="str">
        <f>'Liste élèves'!A110</f>
        <v/>
      </c>
      <c r="B108" s="86" t="str">
        <f>IF(A108="","",'Liste élèves'!B110)</f>
        <v/>
      </c>
      <c r="C108" s="86" t="str">
        <f>IF(A108="","",'Liste élèves'!C110)</f>
        <v/>
      </c>
      <c r="D108" s="85" t="str">
        <f>IF(A108="","",'Liste élèves'!D110)</f>
        <v/>
      </c>
      <c r="E108" s="87" t="str">
        <f>IF(A108="","",'Liste élèves'!E110)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s="35" t="str">
        <f>'Liste élèves'!A111</f>
        <v/>
      </c>
      <c r="B109" s="86" t="str">
        <f>IF(A109="","",'Liste élèves'!B111)</f>
        <v/>
      </c>
      <c r="C109" s="86" t="str">
        <f>IF(A109="","",'Liste élèves'!C111)</f>
        <v/>
      </c>
      <c r="D109" s="85" t="str">
        <f>IF(A109="","",'Liste élèves'!D111)</f>
        <v/>
      </c>
      <c r="E109" s="87" t="str">
        <f>IF(A109="","",'Liste élèves'!E111)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s="35" t="str">
        <f>'Liste élèves'!A112</f>
        <v/>
      </c>
      <c r="B110" s="86" t="str">
        <f>IF(A110="","",'Liste élèves'!B112)</f>
        <v/>
      </c>
      <c r="C110" s="86" t="str">
        <f>IF(A110="","",'Liste élèves'!C112)</f>
        <v/>
      </c>
      <c r="D110" s="85" t="str">
        <f>IF(A110="","",'Liste élèves'!D112)</f>
        <v/>
      </c>
      <c r="E110" s="87" t="str">
        <f>IF(A110="","",'Liste élèves'!E112)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s="35" t="str">
        <f>'Liste élèves'!A113</f>
        <v/>
      </c>
      <c r="B111" s="86" t="str">
        <f>IF(A111="","",'Liste élèves'!B113)</f>
        <v/>
      </c>
      <c r="C111" s="86" t="str">
        <f>IF(A111="","",'Liste élèves'!C113)</f>
        <v/>
      </c>
      <c r="D111" s="85" t="str">
        <f>IF(A111="","",'Liste élèves'!D113)</f>
        <v/>
      </c>
      <c r="E111" s="87" t="str">
        <f>IF(A111="","",'Liste élèves'!E113)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s="35" t="str">
        <f>'Liste élèves'!A114</f>
        <v/>
      </c>
      <c r="B112" s="86" t="str">
        <f>IF(A112="","",'Liste élèves'!B114)</f>
        <v/>
      </c>
      <c r="C112" s="86" t="str">
        <f>IF(A112="","",'Liste élèves'!C114)</f>
        <v/>
      </c>
      <c r="D112" s="85" t="str">
        <f>IF(A112="","",'Liste élèves'!D114)</f>
        <v/>
      </c>
      <c r="E112" s="87" t="str">
        <f>IF(A112="","",'Liste élèves'!E114)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s="35" t="str">
        <f>'Liste élèves'!A115</f>
        <v/>
      </c>
      <c r="B113" s="86" t="str">
        <f>IF(A113="","",'Liste élèves'!B115)</f>
        <v/>
      </c>
      <c r="C113" s="86" t="str">
        <f>IF(A113="","",'Liste élèves'!C115)</f>
        <v/>
      </c>
      <c r="D113" s="85" t="str">
        <f>IF(A113="","",'Liste élèves'!D115)</f>
        <v/>
      </c>
      <c r="E113" s="87" t="str">
        <f>IF(A113="","",'Liste élèves'!E115)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x14ac:dyDescent="0.25">
      <c r="A114" s="35" t="str">
        <f>'Liste élèves'!A116</f>
        <v/>
      </c>
      <c r="B114" s="86" t="str">
        <f>IF(A114="","",'Liste élèves'!B116)</f>
        <v/>
      </c>
      <c r="C114" s="86" t="str">
        <f>IF(A114="","",'Liste élèves'!C116)</f>
        <v/>
      </c>
      <c r="D114" s="85" t="str">
        <f>IF(A114="","",'Liste élèves'!D116)</f>
        <v/>
      </c>
      <c r="E114" s="87" t="str">
        <f>IF(A114="","",'Liste élèves'!E116)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s="35" t="str">
        <f>'Liste élèves'!A117</f>
        <v/>
      </c>
      <c r="B115" s="86" t="str">
        <f>IF(A115="","",'Liste élèves'!B117)</f>
        <v/>
      </c>
      <c r="C115" s="86" t="str">
        <f>IF(A115="","",'Liste élèves'!C117)</f>
        <v/>
      </c>
      <c r="D115" s="85" t="str">
        <f>IF(A115="","",'Liste élèves'!D117)</f>
        <v/>
      </c>
      <c r="E115" s="87" t="str">
        <f>IF(A115="","",'Liste élèves'!E117)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s="35" t="str">
        <f>'Liste élèves'!A118</f>
        <v/>
      </c>
      <c r="B116" s="86" t="str">
        <f>IF(A116="","",'Liste élèves'!B118)</f>
        <v/>
      </c>
      <c r="C116" s="86" t="str">
        <f>IF(A116="","",'Liste élèves'!C118)</f>
        <v/>
      </c>
      <c r="D116" s="85" t="str">
        <f>IF(A116="","",'Liste élèves'!D118)</f>
        <v/>
      </c>
      <c r="E116" s="87" t="str">
        <f>IF(A116="","",'Liste élèves'!E118)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x14ac:dyDescent="0.25">
      <c r="A117" s="35" t="str">
        <f>'Liste élèves'!A119</f>
        <v/>
      </c>
      <c r="B117" s="86" t="str">
        <f>IF(A117="","",'Liste élèves'!B119)</f>
        <v/>
      </c>
      <c r="C117" s="86" t="str">
        <f>IF(A117="","",'Liste élèves'!C119)</f>
        <v/>
      </c>
      <c r="D117" s="85" t="str">
        <f>IF(A117="","",'Liste élèves'!D119)</f>
        <v/>
      </c>
      <c r="E117" s="87" t="str">
        <f>IF(A117="","",'Liste élèves'!E119)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x14ac:dyDescent="0.25">
      <c r="A118" s="35" t="str">
        <f>'Liste élèves'!A120</f>
        <v/>
      </c>
      <c r="B118" s="86" t="str">
        <f>IF(A118="","",'Liste élèves'!B120)</f>
        <v/>
      </c>
      <c r="C118" s="86" t="str">
        <f>IF(A118="","",'Liste élèves'!C120)</f>
        <v/>
      </c>
      <c r="D118" s="85" t="str">
        <f>IF(A118="","",'Liste élèves'!D120)</f>
        <v/>
      </c>
      <c r="E118" s="87" t="str">
        <f>IF(A118="","",'Liste élèves'!E120)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s="35" t="str">
        <f>'Liste élèves'!A121</f>
        <v/>
      </c>
      <c r="B119" s="86" t="str">
        <f>IF(A119="","",'Liste élèves'!B121)</f>
        <v/>
      </c>
      <c r="C119" s="86" t="str">
        <f>IF(A119="","",'Liste élèves'!C121)</f>
        <v/>
      </c>
      <c r="D119" s="85" t="str">
        <f>IF(A119="","",'Liste élèves'!D121)</f>
        <v/>
      </c>
      <c r="E119" s="87" t="str">
        <f>IF(A119="","",'Liste élèves'!E121)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x14ac:dyDescent="0.25">
      <c r="A120" s="35" t="str">
        <f>'Liste élèves'!A122</f>
        <v/>
      </c>
      <c r="B120" s="86" t="str">
        <f>IF(A120="","",'Liste élèves'!B122)</f>
        <v/>
      </c>
      <c r="C120" s="86" t="str">
        <f>IF(A120="","",'Liste élèves'!C122)</f>
        <v/>
      </c>
      <c r="D120" s="85" t="str">
        <f>IF(A120="","",'Liste élèves'!D122)</f>
        <v/>
      </c>
      <c r="E120" s="87" t="str">
        <f>IF(A120="","",'Liste élèves'!E122)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x14ac:dyDescent="0.25">
      <c r="A121" s="35" t="str">
        <f>'Liste élèves'!A123</f>
        <v/>
      </c>
      <c r="B121" s="86" t="str">
        <f>IF(A121="","",'Liste élèves'!B123)</f>
        <v/>
      </c>
      <c r="C121" s="86" t="str">
        <f>IF(A121="","",'Liste élèves'!C123)</f>
        <v/>
      </c>
      <c r="D121" s="85" t="str">
        <f>IF(A121="","",'Liste élèves'!D123)</f>
        <v/>
      </c>
      <c r="E121" s="87" t="str">
        <f>IF(A121="","",'Liste élèves'!E123)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x14ac:dyDescent="0.25">
      <c r="A122" s="35" t="str">
        <f>'Liste élèves'!A124</f>
        <v/>
      </c>
      <c r="B122" s="86" t="str">
        <f>IF(A122="","",'Liste élèves'!B124)</f>
        <v/>
      </c>
      <c r="C122" s="86" t="str">
        <f>IF(A122="","",'Liste élèves'!C124)</f>
        <v/>
      </c>
      <c r="D122" s="85" t="str">
        <f>IF(A122="","",'Liste élèves'!D124)</f>
        <v/>
      </c>
      <c r="E122" s="87" t="str">
        <f>IF(A122="","",'Liste élèves'!E124)</f>
        <v/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1:21" x14ac:dyDescent="0.25">
      <c r="A123" s="35" t="str">
        <f>'Liste élèves'!A125</f>
        <v/>
      </c>
      <c r="B123" s="86" t="str">
        <f>IF(A123="","",'Liste élèves'!B125)</f>
        <v/>
      </c>
      <c r="C123" s="86" t="str">
        <f>IF(A123="","",'Liste élèves'!C125)</f>
        <v/>
      </c>
      <c r="D123" s="85" t="str">
        <f>IF(A123="","",'Liste élèves'!D125)</f>
        <v/>
      </c>
      <c r="E123" s="87" t="str">
        <f>IF(A123="","",'Liste élèves'!E125)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x14ac:dyDescent="0.25">
      <c r="A124" s="35" t="str">
        <f>'Liste élèves'!A126</f>
        <v/>
      </c>
      <c r="B124" s="86" t="str">
        <f>IF(A124="","",'Liste élèves'!B126)</f>
        <v/>
      </c>
      <c r="C124" s="86" t="str">
        <f>IF(A124="","",'Liste élèves'!C126)</f>
        <v/>
      </c>
      <c r="D124" s="85" t="str">
        <f>IF(A124="","",'Liste élèves'!D126)</f>
        <v/>
      </c>
      <c r="E124" s="87" t="str">
        <f>IF(A124="","",'Liste élèves'!E126)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x14ac:dyDescent="0.25">
      <c r="A125" s="35" t="str">
        <f>'Liste élèves'!A127</f>
        <v/>
      </c>
      <c r="B125" s="86" t="str">
        <f>IF(A125="","",'Liste élèves'!B127)</f>
        <v/>
      </c>
      <c r="C125" s="86" t="str">
        <f>IF(A125="","",'Liste élèves'!C127)</f>
        <v/>
      </c>
      <c r="D125" s="85" t="str">
        <f>IF(A125="","",'Liste élèves'!D127)</f>
        <v/>
      </c>
      <c r="E125" s="87" t="str">
        <f>IF(A125="","",'Liste élèves'!E127)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x14ac:dyDescent="0.25">
      <c r="A126" s="35" t="str">
        <f>'Liste élèves'!A128</f>
        <v/>
      </c>
      <c r="B126" s="86" t="str">
        <f>IF(A126="","",'Liste élèves'!B128)</f>
        <v/>
      </c>
      <c r="C126" s="86" t="str">
        <f>IF(A126="","",'Liste élèves'!C128)</f>
        <v/>
      </c>
      <c r="D126" s="85" t="str">
        <f>IF(A126="","",'Liste élèves'!D128)</f>
        <v/>
      </c>
      <c r="E126" s="87" t="str">
        <f>IF(A126="","",'Liste élèves'!E128)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x14ac:dyDescent="0.25">
      <c r="A127" s="35" t="str">
        <f>'Liste élèves'!A129</f>
        <v/>
      </c>
      <c r="B127" s="86" t="str">
        <f>IF(A127="","",'Liste élèves'!B129)</f>
        <v/>
      </c>
      <c r="C127" s="86" t="str">
        <f>IF(A127="","",'Liste élèves'!C129)</f>
        <v/>
      </c>
      <c r="D127" s="85" t="str">
        <f>IF(A127="","",'Liste élèves'!D129)</f>
        <v/>
      </c>
      <c r="E127" s="87" t="str">
        <f>IF(A127="","",'Liste élèves'!E129)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x14ac:dyDescent="0.25">
      <c r="A128" s="35" t="str">
        <f>'Liste élèves'!A130</f>
        <v/>
      </c>
      <c r="B128" s="86" t="str">
        <f>IF(A128="","",'Liste élèves'!B130)</f>
        <v/>
      </c>
      <c r="C128" s="86" t="str">
        <f>IF(A128="","",'Liste élèves'!C130)</f>
        <v/>
      </c>
      <c r="D128" s="85" t="str">
        <f>IF(A128="","",'Liste élèves'!D130)</f>
        <v/>
      </c>
      <c r="E128" s="87" t="str">
        <f>IF(A128="","",'Liste élèves'!E130)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x14ac:dyDescent="0.25">
      <c r="A129" s="35" t="str">
        <f>'Liste élèves'!A131</f>
        <v/>
      </c>
      <c r="B129" s="86" t="str">
        <f>IF(A129="","",'Liste élèves'!B131)</f>
        <v/>
      </c>
      <c r="C129" s="86" t="str">
        <f>IF(A129="","",'Liste élèves'!C131)</f>
        <v/>
      </c>
      <c r="D129" s="85" t="str">
        <f>IF(A129="","",'Liste élèves'!D131)</f>
        <v/>
      </c>
      <c r="E129" s="87" t="str">
        <f>IF(A129="","",'Liste élèves'!E131)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x14ac:dyDescent="0.25">
      <c r="A130" s="35" t="str">
        <f>'Liste élèves'!A132</f>
        <v/>
      </c>
      <c r="B130" s="86" t="str">
        <f>IF(A130="","",'Liste élèves'!B132)</f>
        <v/>
      </c>
      <c r="C130" s="86" t="str">
        <f>IF(A130="","",'Liste élèves'!C132)</f>
        <v/>
      </c>
      <c r="D130" s="85" t="str">
        <f>IF(A130="","",'Liste élèves'!D132)</f>
        <v/>
      </c>
      <c r="E130" s="87" t="str">
        <f>IF(A130="","",'Liste élèves'!E132)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35" t="str">
        <f>'Liste élèves'!A133</f>
        <v/>
      </c>
      <c r="B131" s="86" t="str">
        <f>IF(A131="","",'Liste élèves'!B133)</f>
        <v/>
      </c>
      <c r="C131" s="86" t="str">
        <f>IF(A131="","",'Liste élèves'!C133)</f>
        <v/>
      </c>
      <c r="D131" s="85" t="str">
        <f>IF(A131="","",'Liste élèves'!D133)</f>
        <v/>
      </c>
      <c r="E131" s="87" t="str">
        <f>IF(A131="","",'Liste élèves'!E133)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x14ac:dyDescent="0.25">
      <c r="A132" s="35" t="str">
        <f>'Liste élèves'!A134</f>
        <v/>
      </c>
      <c r="B132" s="86" t="str">
        <f>IF(A132="","",'Liste élèves'!B134)</f>
        <v/>
      </c>
      <c r="C132" s="86" t="str">
        <f>IF(A132="","",'Liste élèves'!C134)</f>
        <v/>
      </c>
      <c r="D132" s="85" t="str">
        <f>IF(A132="","",'Liste élèves'!D134)</f>
        <v/>
      </c>
      <c r="E132" s="87" t="str">
        <f>IF(A132="","",'Liste élèves'!E134)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x14ac:dyDescent="0.25">
      <c r="A133" s="35" t="str">
        <f>'Liste élèves'!A135</f>
        <v/>
      </c>
      <c r="B133" s="86" t="str">
        <f>IF(A133="","",'Liste élèves'!B135)</f>
        <v/>
      </c>
      <c r="C133" s="86" t="str">
        <f>IF(A133="","",'Liste élèves'!C135)</f>
        <v/>
      </c>
      <c r="D133" s="85" t="str">
        <f>IF(A133="","",'Liste élèves'!D135)</f>
        <v/>
      </c>
      <c r="E133" s="87" t="str">
        <f>IF(A133="","",'Liste élèves'!E135)</f>
        <v/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x14ac:dyDescent="0.25">
      <c r="A134" s="35" t="str">
        <f>'Liste élèves'!A136</f>
        <v/>
      </c>
      <c r="B134" s="86" t="str">
        <f>IF(A134="","",'Liste élèves'!B136)</f>
        <v/>
      </c>
      <c r="C134" s="86" t="str">
        <f>IF(A134="","",'Liste élèves'!C136)</f>
        <v/>
      </c>
      <c r="D134" s="85" t="str">
        <f>IF(A134="","",'Liste élèves'!D136)</f>
        <v/>
      </c>
      <c r="E134" s="87" t="str">
        <f>IF(A134="","",'Liste élèves'!E136)</f>
        <v/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x14ac:dyDescent="0.25">
      <c r="A135" s="35" t="str">
        <f>'Liste élèves'!A137</f>
        <v/>
      </c>
      <c r="B135" s="86" t="str">
        <f>IF(A135="","",'Liste élèves'!B137)</f>
        <v/>
      </c>
      <c r="C135" s="86" t="str">
        <f>IF(A135="","",'Liste élèves'!C137)</f>
        <v/>
      </c>
      <c r="D135" s="85" t="str">
        <f>IF(A135="","",'Liste élèves'!D137)</f>
        <v/>
      </c>
      <c r="E135" s="87" t="str">
        <f>IF(A135="","",'Liste élèves'!E137)</f>
        <v/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x14ac:dyDescent="0.25">
      <c r="A136" s="35" t="str">
        <f>'Liste élèves'!A138</f>
        <v/>
      </c>
      <c r="B136" s="86" t="str">
        <f>IF(A136="","",'Liste élèves'!B138)</f>
        <v/>
      </c>
      <c r="C136" s="86" t="str">
        <f>IF(A136="","",'Liste élèves'!C138)</f>
        <v/>
      </c>
      <c r="D136" s="85" t="str">
        <f>IF(A136="","",'Liste élèves'!D138)</f>
        <v/>
      </c>
      <c r="E136" s="87" t="str">
        <f>IF(A136="","",'Liste élèves'!E138)</f>
        <v/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x14ac:dyDescent="0.25">
      <c r="A137" s="35" t="str">
        <f>'Liste élèves'!A139</f>
        <v/>
      </c>
      <c r="B137" s="86" t="str">
        <f>IF(A137="","",'Liste élèves'!B139)</f>
        <v/>
      </c>
      <c r="C137" s="86" t="str">
        <f>IF(A137="","",'Liste élèves'!C139)</f>
        <v/>
      </c>
      <c r="D137" s="85" t="str">
        <f>IF(A137="","",'Liste élèves'!D139)</f>
        <v/>
      </c>
      <c r="E137" s="87" t="str">
        <f>IF(A137="","",'Liste élèves'!E139)</f>
        <v/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x14ac:dyDescent="0.25">
      <c r="A138" s="35" t="str">
        <f>'Liste élèves'!A140</f>
        <v/>
      </c>
      <c r="B138" s="86" t="str">
        <f>IF(A138="","",'Liste élèves'!B140)</f>
        <v/>
      </c>
      <c r="C138" s="86" t="str">
        <f>IF(A138="","",'Liste élèves'!C140)</f>
        <v/>
      </c>
      <c r="D138" s="85" t="str">
        <f>IF(A138="","",'Liste élèves'!D140)</f>
        <v/>
      </c>
      <c r="E138" s="87" t="str">
        <f>IF(A138="","",'Liste élèves'!E140)</f>
        <v/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x14ac:dyDescent="0.25">
      <c r="A139" s="35" t="str">
        <f>'Liste élèves'!A141</f>
        <v/>
      </c>
      <c r="B139" s="86" t="str">
        <f>IF(A139="","",'Liste élèves'!B141)</f>
        <v/>
      </c>
      <c r="C139" s="86" t="str">
        <f>IF(A139="","",'Liste élèves'!C141)</f>
        <v/>
      </c>
      <c r="D139" s="85" t="str">
        <f>IF(A139="","",'Liste élèves'!D141)</f>
        <v/>
      </c>
      <c r="E139" s="87" t="str">
        <f>IF(A139="","",'Liste élèves'!E141)</f>
        <v/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x14ac:dyDescent="0.25">
      <c r="A140" s="35" t="str">
        <f>'Liste élèves'!A142</f>
        <v/>
      </c>
      <c r="B140" s="86" t="str">
        <f>IF(A140="","",'Liste élèves'!B142)</f>
        <v/>
      </c>
      <c r="C140" s="86" t="str">
        <f>IF(A140="","",'Liste élèves'!C142)</f>
        <v/>
      </c>
      <c r="D140" s="85" t="str">
        <f>IF(A140="","",'Liste élèves'!D142)</f>
        <v/>
      </c>
      <c r="E140" s="87" t="str">
        <f>IF(A140="","",'Liste élèves'!E142)</f>
        <v/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x14ac:dyDescent="0.25">
      <c r="A141" s="35" t="str">
        <f>'Liste élèves'!A143</f>
        <v/>
      </c>
      <c r="B141" s="86" t="str">
        <f>IF(A141="","",'Liste élèves'!B143)</f>
        <v/>
      </c>
      <c r="C141" s="86" t="str">
        <f>IF(A141="","",'Liste élèves'!C143)</f>
        <v/>
      </c>
      <c r="D141" s="85" t="str">
        <f>IF(A141="","",'Liste élèves'!D143)</f>
        <v/>
      </c>
      <c r="E141" s="87" t="str">
        <f>IF(A141="","",'Liste élèves'!E143)</f>
        <v/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x14ac:dyDescent="0.25">
      <c r="A142" s="35" t="str">
        <f>'Liste élèves'!A144</f>
        <v/>
      </c>
      <c r="B142" s="86" t="str">
        <f>IF(A142="","",'Liste élèves'!B144)</f>
        <v/>
      </c>
      <c r="C142" s="86" t="str">
        <f>IF(A142="","",'Liste élèves'!C144)</f>
        <v/>
      </c>
      <c r="D142" s="85" t="str">
        <f>IF(A142="","",'Liste élèves'!D144)</f>
        <v/>
      </c>
      <c r="E142" s="87" t="str">
        <f>IF(A142="","",'Liste élèves'!E144)</f>
        <v/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x14ac:dyDescent="0.25">
      <c r="A143" s="35" t="str">
        <f>'Liste élèves'!A145</f>
        <v/>
      </c>
      <c r="B143" s="86" t="str">
        <f>IF(A143="","",'Liste élèves'!B145)</f>
        <v/>
      </c>
      <c r="C143" s="86" t="str">
        <f>IF(A143="","",'Liste élèves'!C145)</f>
        <v/>
      </c>
      <c r="D143" s="85" t="str">
        <f>IF(A143="","",'Liste élèves'!D145)</f>
        <v/>
      </c>
      <c r="E143" s="87" t="str">
        <f>IF(A143="","",'Liste élèves'!E145)</f>
        <v/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x14ac:dyDescent="0.25">
      <c r="A144" s="35" t="str">
        <f>'Liste élèves'!A146</f>
        <v/>
      </c>
      <c r="B144" s="86" t="str">
        <f>IF(A144="","",'Liste élèves'!B146)</f>
        <v/>
      </c>
      <c r="C144" s="86" t="str">
        <f>IF(A144="","",'Liste élèves'!C146)</f>
        <v/>
      </c>
      <c r="D144" s="85" t="str">
        <f>IF(A144="","",'Liste élèves'!D146)</f>
        <v/>
      </c>
      <c r="E144" s="87" t="str">
        <f>IF(A144="","",'Liste élèves'!E146)</f>
        <v/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x14ac:dyDescent="0.25">
      <c r="A145" s="35" t="str">
        <f>'Liste élèves'!A147</f>
        <v/>
      </c>
      <c r="B145" s="86" t="str">
        <f>IF(A145="","",'Liste élèves'!B147)</f>
        <v/>
      </c>
      <c r="C145" s="86" t="str">
        <f>IF(A145="","",'Liste élèves'!C147)</f>
        <v/>
      </c>
      <c r="D145" s="85" t="str">
        <f>IF(A145="","",'Liste élèves'!D147)</f>
        <v/>
      </c>
      <c r="E145" s="87" t="str">
        <f>IF(A145="","",'Liste élèves'!E147)</f>
        <v/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x14ac:dyDescent="0.25">
      <c r="A146" s="35" t="str">
        <f>'Liste élèves'!A148</f>
        <v/>
      </c>
      <c r="B146" s="86" t="str">
        <f>IF(A146="","",'Liste élèves'!B148)</f>
        <v/>
      </c>
      <c r="C146" s="86" t="str">
        <f>IF(A146="","",'Liste élèves'!C148)</f>
        <v/>
      </c>
      <c r="D146" s="85" t="str">
        <f>IF(A146="","",'Liste élèves'!D148)</f>
        <v/>
      </c>
      <c r="E146" s="87" t="str">
        <f>IF(A146="","",'Liste élèves'!E148)</f>
        <v/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x14ac:dyDescent="0.25">
      <c r="A147" s="35" t="str">
        <f>'Liste élèves'!A149</f>
        <v/>
      </c>
      <c r="B147" s="86" t="str">
        <f>IF(A147="","",'Liste élèves'!B149)</f>
        <v/>
      </c>
      <c r="C147" s="86" t="str">
        <f>IF(A147="","",'Liste élèves'!C149)</f>
        <v/>
      </c>
      <c r="D147" s="85" t="str">
        <f>IF(A147="","",'Liste élèves'!D149)</f>
        <v/>
      </c>
      <c r="E147" s="87" t="str">
        <f>IF(A147="","",'Liste élèves'!E149)</f>
        <v/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x14ac:dyDescent="0.25">
      <c r="A148" s="35" t="str">
        <f>'Liste élèves'!A150</f>
        <v/>
      </c>
      <c r="B148" s="86" t="str">
        <f>IF(A148="","",'Liste élèves'!B150)</f>
        <v/>
      </c>
      <c r="C148" s="86" t="str">
        <f>IF(A148="","",'Liste élèves'!C150)</f>
        <v/>
      </c>
      <c r="D148" s="85" t="str">
        <f>IF(A148="","",'Liste élèves'!D150)</f>
        <v/>
      </c>
      <c r="E148" s="87" t="str">
        <f>IF(A148="","",'Liste élèves'!E150)</f>
        <v/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x14ac:dyDescent="0.25">
      <c r="A149" s="35" t="str">
        <f>'Liste élèves'!A151</f>
        <v/>
      </c>
      <c r="B149" s="86" t="str">
        <f>IF(A149="","",'Liste élèves'!B151)</f>
        <v/>
      </c>
      <c r="C149" s="86" t="str">
        <f>IF(A149="","",'Liste élèves'!C151)</f>
        <v/>
      </c>
      <c r="D149" s="85" t="str">
        <f>IF(A149="","",'Liste élèves'!D151)</f>
        <v/>
      </c>
      <c r="E149" s="87" t="str">
        <f>IF(A149="","",'Liste élèves'!E151)</f>
        <v/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x14ac:dyDescent="0.25">
      <c r="A150" s="35" t="str">
        <f>'Liste élèves'!A152</f>
        <v/>
      </c>
      <c r="B150" s="86" t="str">
        <f>IF(A150="","",'Liste élèves'!B152)</f>
        <v/>
      </c>
      <c r="C150" s="86" t="str">
        <f>IF(A150="","",'Liste élèves'!C152)</f>
        <v/>
      </c>
      <c r="D150" s="85" t="str">
        <f>IF(A150="","",'Liste élèves'!D152)</f>
        <v/>
      </c>
      <c r="E150" s="87" t="str">
        <f>IF(A150="","",'Liste élèves'!E152)</f>
        <v/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x14ac:dyDescent="0.25">
      <c r="A151" s="35" t="str">
        <f>'Liste élèves'!A153</f>
        <v/>
      </c>
      <c r="B151" s="86" t="str">
        <f>IF(A151="","",'Liste élèves'!B153)</f>
        <v/>
      </c>
      <c r="C151" s="86" t="str">
        <f>IF(A151="","",'Liste élèves'!C153)</f>
        <v/>
      </c>
      <c r="D151" s="85" t="str">
        <f>IF(A151="","",'Liste élèves'!D153)</f>
        <v/>
      </c>
      <c r="E151" s="87" t="str">
        <f>IF(A151="","",'Liste élèves'!E153)</f>
        <v/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1:21" x14ac:dyDescent="0.25">
      <c r="A152" s="35" t="str">
        <f>'Liste élèves'!A154</f>
        <v/>
      </c>
      <c r="B152" s="86" t="str">
        <f>IF(A152="","",'Liste élèves'!B154)</f>
        <v/>
      </c>
      <c r="C152" s="86" t="str">
        <f>IF(A152="","",'Liste élèves'!C154)</f>
        <v/>
      </c>
      <c r="D152" s="85" t="str">
        <f>IF(A152="","",'Liste élèves'!D154)</f>
        <v/>
      </c>
      <c r="E152" s="87" t="str">
        <f>IF(A152="","",'Liste élèves'!E154)</f>
        <v/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x14ac:dyDescent="0.25">
      <c r="A153" s="35" t="str">
        <f>'Liste élèves'!A155</f>
        <v/>
      </c>
      <c r="B153" s="86" t="str">
        <f>IF(A153="","",'Liste élèves'!B155)</f>
        <v/>
      </c>
      <c r="C153" s="86" t="str">
        <f>IF(A153="","",'Liste élèves'!C155)</f>
        <v/>
      </c>
      <c r="D153" s="85" t="str">
        <f>IF(A153="","",'Liste élèves'!D155)</f>
        <v/>
      </c>
      <c r="E153" s="87" t="str">
        <f>IF(A153="","",'Liste élèves'!E155)</f>
        <v/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21" x14ac:dyDescent="0.25">
      <c r="A154" s="35" t="str">
        <f>'Liste élèves'!A156</f>
        <v/>
      </c>
      <c r="B154" s="86" t="str">
        <f>IF(A154="","",'Liste élèves'!B156)</f>
        <v/>
      </c>
      <c r="C154" s="86" t="str">
        <f>IF(A154="","",'Liste élèves'!C156)</f>
        <v/>
      </c>
      <c r="D154" s="85" t="str">
        <f>IF(A154="","",'Liste élèves'!D156)</f>
        <v/>
      </c>
      <c r="E154" s="87" t="str">
        <f>IF(A154="","",'Liste élèves'!E156)</f>
        <v/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x14ac:dyDescent="0.25">
      <c r="A155" s="35" t="str">
        <f>'Liste élèves'!A157</f>
        <v/>
      </c>
      <c r="B155" s="86" t="str">
        <f>IF(A155="","",'Liste élèves'!B157)</f>
        <v/>
      </c>
      <c r="C155" s="86" t="str">
        <f>IF(A155="","",'Liste élèves'!C157)</f>
        <v/>
      </c>
      <c r="D155" s="85" t="str">
        <f>IF(A155="","",'Liste élèves'!D157)</f>
        <v/>
      </c>
      <c r="E155" s="87" t="str">
        <f>IF(A155="","",'Liste élèves'!E157)</f>
        <v/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21" x14ac:dyDescent="0.25">
      <c r="A156" s="35" t="str">
        <f>'Liste élèves'!A158</f>
        <v/>
      </c>
      <c r="B156" s="86" t="str">
        <f>IF(A156="","",'Liste élèves'!B158)</f>
        <v/>
      </c>
      <c r="C156" s="86" t="str">
        <f>IF(A156="","",'Liste élèves'!C158)</f>
        <v/>
      </c>
      <c r="D156" s="85" t="str">
        <f>IF(A156="","",'Liste élèves'!D158)</f>
        <v/>
      </c>
      <c r="E156" s="87" t="str">
        <f>IF(A156="","",'Liste élèves'!E158)</f>
        <v/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x14ac:dyDescent="0.25">
      <c r="A157" s="35" t="str">
        <f>'Liste élèves'!A159</f>
        <v/>
      </c>
      <c r="B157" s="86" t="str">
        <f>IF(A157="","",'Liste élèves'!B159)</f>
        <v/>
      </c>
      <c r="C157" s="86" t="str">
        <f>IF(A157="","",'Liste élèves'!C159)</f>
        <v/>
      </c>
      <c r="D157" s="85" t="str">
        <f>IF(A157="","",'Liste élèves'!D159)</f>
        <v/>
      </c>
      <c r="E157" s="87" t="str">
        <f>IF(A157="","",'Liste élèves'!E159)</f>
        <v/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1" x14ac:dyDescent="0.25">
      <c r="A158" s="35" t="str">
        <f>'Liste élèves'!A160</f>
        <v/>
      </c>
      <c r="B158" s="86" t="str">
        <f>IF(A158="","",'Liste élèves'!B160)</f>
        <v/>
      </c>
      <c r="C158" s="86" t="str">
        <f>IF(A158="","",'Liste élèves'!C160)</f>
        <v/>
      </c>
      <c r="D158" s="85" t="str">
        <f>IF(A158="","",'Liste élèves'!D160)</f>
        <v/>
      </c>
      <c r="E158" s="87" t="str">
        <f>IF(A158="","",'Liste élèves'!E160)</f>
        <v/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1" x14ac:dyDescent="0.25">
      <c r="A159" s="35" t="str">
        <f>'Liste élèves'!A161</f>
        <v/>
      </c>
      <c r="B159" s="86" t="str">
        <f>IF(A159="","",'Liste élèves'!B161)</f>
        <v/>
      </c>
      <c r="C159" s="86" t="str">
        <f>IF(A159="","",'Liste élèves'!C161)</f>
        <v/>
      </c>
      <c r="D159" s="85" t="str">
        <f>IF(A159="","",'Liste élèves'!D161)</f>
        <v/>
      </c>
      <c r="E159" s="87" t="str">
        <f>IF(A159="","",'Liste élèves'!E161)</f>
        <v/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1:21" x14ac:dyDescent="0.25">
      <c r="A160" s="35" t="str">
        <f>'Liste élèves'!A162</f>
        <v/>
      </c>
      <c r="B160" s="86" t="str">
        <f>IF(A160="","",'Liste élèves'!B162)</f>
        <v/>
      </c>
      <c r="C160" s="86" t="str">
        <f>IF(A160="","",'Liste élèves'!C162)</f>
        <v/>
      </c>
      <c r="D160" s="85" t="str">
        <f>IF(A160="","",'Liste élèves'!D162)</f>
        <v/>
      </c>
      <c r="E160" s="87" t="str">
        <f>IF(A160="","",'Liste élèves'!E162)</f>
        <v/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x14ac:dyDescent="0.25">
      <c r="A161" s="35" t="str">
        <f>'Liste élèves'!A163</f>
        <v/>
      </c>
      <c r="B161" s="86" t="str">
        <f>IF(A161="","",'Liste élèves'!B163)</f>
        <v/>
      </c>
      <c r="C161" s="86" t="str">
        <f>IF(A161="","",'Liste élèves'!C163)</f>
        <v/>
      </c>
      <c r="D161" s="85" t="str">
        <f>IF(A161="","",'Liste élèves'!D163)</f>
        <v/>
      </c>
      <c r="E161" s="87" t="str">
        <f>IF(A161="","",'Liste élèves'!E163)</f>
        <v/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1:21" x14ac:dyDescent="0.25">
      <c r="A162" s="35" t="str">
        <f>'Liste élèves'!A164</f>
        <v/>
      </c>
      <c r="B162" s="86" t="str">
        <f>IF(A162="","",'Liste élèves'!B164)</f>
        <v/>
      </c>
      <c r="C162" s="86" t="str">
        <f>IF(A162="","",'Liste élèves'!C164)</f>
        <v/>
      </c>
      <c r="D162" s="85" t="str">
        <f>IF(A162="","",'Liste élèves'!D164)</f>
        <v/>
      </c>
      <c r="E162" s="87" t="str">
        <f>IF(A162="","",'Liste élèves'!E164)</f>
        <v/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x14ac:dyDescent="0.25">
      <c r="A163" s="35" t="str">
        <f>'Liste élèves'!A165</f>
        <v/>
      </c>
      <c r="B163" s="86" t="str">
        <f>IF(A163="","",'Liste élèves'!B165)</f>
        <v/>
      </c>
      <c r="C163" s="86" t="str">
        <f>IF(A163="","",'Liste élèves'!C165)</f>
        <v/>
      </c>
      <c r="D163" s="85" t="str">
        <f>IF(A163="","",'Liste élèves'!D165)</f>
        <v/>
      </c>
      <c r="E163" s="87" t="str">
        <f>IF(A163="","",'Liste élèves'!E165)</f>
        <v/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x14ac:dyDescent="0.25">
      <c r="A164" s="35" t="str">
        <f>'Liste élèves'!A166</f>
        <v/>
      </c>
      <c r="B164" s="86" t="str">
        <f>IF(A164="","",'Liste élèves'!B166)</f>
        <v/>
      </c>
      <c r="C164" s="86" t="str">
        <f>IF(A164="","",'Liste élèves'!C166)</f>
        <v/>
      </c>
      <c r="D164" s="85" t="str">
        <f>IF(A164="","",'Liste élèves'!D166)</f>
        <v/>
      </c>
      <c r="E164" s="87" t="str">
        <f>IF(A164="","",'Liste élèves'!E166)</f>
        <v/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x14ac:dyDescent="0.25">
      <c r="A165" s="35" t="str">
        <f>'Liste élèves'!A167</f>
        <v/>
      </c>
      <c r="B165" s="86" t="str">
        <f>IF(A165="","",'Liste élèves'!B167)</f>
        <v/>
      </c>
      <c r="C165" s="86" t="str">
        <f>IF(A165="","",'Liste élèves'!C167)</f>
        <v/>
      </c>
      <c r="D165" s="85" t="str">
        <f>IF(A165="","",'Liste élèves'!D167)</f>
        <v/>
      </c>
      <c r="E165" s="87" t="str">
        <f>IF(A165="","",'Liste élèves'!E167)</f>
        <v/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x14ac:dyDescent="0.25">
      <c r="A166" s="35" t="str">
        <f>'Liste élèves'!A168</f>
        <v/>
      </c>
      <c r="B166" s="86" t="str">
        <f>IF(A166="","",'Liste élèves'!B168)</f>
        <v/>
      </c>
      <c r="C166" s="86" t="str">
        <f>IF(A166="","",'Liste élèves'!C168)</f>
        <v/>
      </c>
      <c r="D166" s="85" t="str">
        <f>IF(A166="","",'Liste élèves'!D168)</f>
        <v/>
      </c>
      <c r="E166" s="87" t="str">
        <f>IF(A166="","",'Liste élèves'!E168)</f>
        <v/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x14ac:dyDescent="0.25">
      <c r="A167" s="35" t="str">
        <f>'Liste élèves'!A169</f>
        <v/>
      </c>
      <c r="B167" s="86" t="str">
        <f>IF(A167="","",'Liste élèves'!B169)</f>
        <v/>
      </c>
      <c r="C167" s="86" t="str">
        <f>IF(A167="","",'Liste élèves'!C169)</f>
        <v/>
      </c>
      <c r="D167" s="85" t="str">
        <f>IF(A167="","",'Liste élèves'!D169)</f>
        <v/>
      </c>
      <c r="E167" s="87" t="str">
        <f>IF(A167="","",'Liste élèves'!E169)</f>
        <v/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x14ac:dyDescent="0.25">
      <c r="A168" s="35" t="str">
        <f>'Liste élèves'!A170</f>
        <v/>
      </c>
      <c r="B168" s="86" t="str">
        <f>IF(A168="","",'Liste élèves'!B170)</f>
        <v/>
      </c>
      <c r="C168" s="86" t="str">
        <f>IF(A168="","",'Liste élèves'!C170)</f>
        <v/>
      </c>
      <c r="D168" s="85" t="str">
        <f>IF(A168="","",'Liste élèves'!D170)</f>
        <v/>
      </c>
      <c r="E168" s="87" t="str">
        <f>IF(A168="","",'Liste élèves'!E170)</f>
        <v/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x14ac:dyDescent="0.25">
      <c r="A169" s="35" t="str">
        <f>'Liste élèves'!A171</f>
        <v/>
      </c>
      <c r="B169" s="86" t="str">
        <f>IF(A169="","",'Liste élèves'!B171)</f>
        <v/>
      </c>
      <c r="C169" s="86" t="str">
        <f>IF(A169="","",'Liste élèves'!C171)</f>
        <v/>
      </c>
      <c r="D169" s="85" t="str">
        <f>IF(A169="","",'Liste élèves'!D171)</f>
        <v/>
      </c>
      <c r="E169" s="87" t="str">
        <f>IF(A169="","",'Liste élèves'!E171)</f>
        <v/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x14ac:dyDescent="0.25">
      <c r="A170" s="35" t="str">
        <f>'Liste élèves'!A172</f>
        <v/>
      </c>
      <c r="B170" s="86" t="str">
        <f>IF(A170="","",'Liste élèves'!B172)</f>
        <v/>
      </c>
      <c r="C170" s="86" t="str">
        <f>IF(A170="","",'Liste élèves'!C172)</f>
        <v/>
      </c>
      <c r="D170" s="85" t="str">
        <f>IF(A170="","",'Liste élèves'!D172)</f>
        <v/>
      </c>
      <c r="E170" s="87" t="str">
        <f>IF(A170="","",'Liste élèves'!E172)</f>
        <v/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x14ac:dyDescent="0.25">
      <c r="A171" s="35" t="str">
        <f>'Liste élèves'!A173</f>
        <v/>
      </c>
      <c r="B171" s="86" t="str">
        <f>IF(A171="","",'Liste élèves'!B173)</f>
        <v/>
      </c>
      <c r="C171" s="86" t="str">
        <f>IF(A171="","",'Liste élèves'!C173)</f>
        <v/>
      </c>
      <c r="D171" s="85" t="str">
        <f>IF(A171="","",'Liste élèves'!D173)</f>
        <v/>
      </c>
      <c r="E171" s="87" t="str">
        <f>IF(A171="","",'Liste élèves'!E173)</f>
        <v/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x14ac:dyDescent="0.25">
      <c r="A172" s="35" t="str">
        <f>'Liste élèves'!A174</f>
        <v/>
      </c>
      <c r="B172" s="86" t="str">
        <f>IF(A172="","",'Liste élèves'!B174)</f>
        <v/>
      </c>
      <c r="C172" s="86" t="str">
        <f>IF(A172="","",'Liste élèves'!C174)</f>
        <v/>
      </c>
      <c r="D172" s="85" t="str">
        <f>IF(A172="","",'Liste élèves'!D174)</f>
        <v/>
      </c>
      <c r="E172" s="87" t="str">
        <f>IF(A172="","",'Liste élèves'!E174)</f>
        <v/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x14ac:dyDescent="0.25">
      <c r="A173" s="35" t="str">
        <f>'Liste élèves'!A175</f>
        <v/>
      </c>
      <c r="B173" s="86" t="str">
        <f>IF(A173="","",'Liste élèves'!B175)</f>
        <v/>
      </c>
      <c r="C173" s="86" t="str">
        <f>IF(A173="","",'Liste élèves'!C175)</f>
        <v/>
      </c>
      <c r="D173" s="85" t="str">
        <f>IF(A173="","",'Liste élèves'!D175)</f>
        <v/>
      </c>
      <c r="E173" s="87" t="str">
        <f>IF(A173="","",'Liste élèves'!E175)</f>
        <v/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x14ac:dyDescent="0.25">
      <c r="A174" s="35" t="str">
        <f>'Liste élèves'!A176</f>
        <v/>
      </c>
      <c r="B174" s="86" t="str">
        <f>IF(A174="","",'Liste élèves'!B176)</f>
        <v/>
      </c>
      <c r="C174" s="86" t="str">
        <f>IF(A174="","",'Liste élèves'!C176)</f>
        <v/>
      </c>
      <c r="D174" s="85" t="str">
        <f>IF(A174="","",'Liste élèves'!D176)</f>
        <v/>
      </c>
      <c r="E174" s="87" t="str">
        <f>IF(A174="","",'Liste élèves'!E176)</f>
        <v/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x14ac:dyDescent="0.25">
      <c r="A175" s="35" t="str">
        <f>'Liste élèves'!A177</f>
        <v/>
      </c>
      <c r="B175" s="86" t="str">
        <f>IF(A175="","",'Liste élèves'!B177)</f>
        <v/>
      </c>
      <c r="C175" s="86" t="str">
        <f>IF(A175="","",'Liste élèves'!C177)</f>
        <v/>
      </c>
      <c r="D175" s="85" t="str">
        <f>IF(A175="","",'Liste élèves'!D177)</f>
        <v/>
      </c>
      <c r="E175" s="87" t="str">
        <f>IF(A175="","",'Liste élèves'!E177)</f>
        <v/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x14ac:dyDescent="0.25">
      <c r="A176" s="35" t="str">
        <f>'Liste élèves'!A178</f>
        <v/>
      </c>
      <c r="B176" s="86" t="str">
        <f>IF(A176="","",'Liste élèves'!B178)</f>
        <v/>
      </c>
      <c r="C176" s="86" t="str">
        <f>IF(A176="","",'Liste élèves'!C178)</f>
        <v/>
      </c>
      <c r="D176" s="85" t="str">
        <f>IF(A176="","",'Liste élèves'!D178)</f>
        <v/>
      </c>
      <c r="E176" s="87" t="str">
        <f>IF(A176="","",'Liste élèves'!E178)</f>
        <v/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x14ac:dyDescent="0.25">
      <c r="A177" s="35" t="str">
        <f>'Liste élèves'!A179</f>
        <v/>
      </c>
      <c r="B177" s="86" t="str">
        <f>IF(A177="","",'Liste élèves'!B179)</f>
        <v/>
      </c>
      <c r="C177" s="86" t="str">
        <f>IF(A177="","",'Liste élèves'!C179)</f>
        <v/>
      </c>
      <c r="D177" s="85" t="str">
        <f>IF(A177="","",'Liste élèves'!D179)</f>
        <v/>
      </c>
      <c r="E177" s="87" t="str">
        <f>IF(A177="","",'Liste élèves'!E179)</f>
        <v/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x14ac:dyDescent="0.25">
      <c r="A178" s="35" t="str">
        <f>'Liste élèves'!A180</f>
        <v/>
      </c>
      <c r="B178" s="86" t="str">
        <f>IF(A178="","",'Liste élèves'!B180)</f>
        <v/>
      </c>
      <c r="C178" s="86" t="str">
        <f>IF(A178="","",'Liste élèves'!C180)</f>
        <v/>
      </c>
      <c r="D178" s="85" t="str">
        <f>IF(A178="","",'Liste élèves'!D180)</f>
        <v/>
      </c>
      <c r="E178" s="87" t="str">
        <f>IF(A178="","",'Liste élèves'!E180)</f>
        <v/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x14ac:dyDescent="0.25">
      <c r="A179" s="35" t="str">
        <f>'Liste élèves'!A181</f>
        <v/>
      </c>
      <c r="B179" s="86" t="str">
        <f>IF(A179="","",'Liste élèves'!B181)</f>
        <v/>
      </c>
      <c r="C179" s="86" t="str">
        <f>IF(A179="","",'Liste élèves'!C181)</f>
        <v/>
      </c>
      <c r="D179" s="85" t="str">
        <f>IF(A179="","",'Liste élèves'!D181)</f>
        <v/>
      </c>
      <c r="E179" s="87" t="str">
        <f>IF(A179="","",'Liste élèves'!E181)</f>
        <v/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x14ac:dyDescent="0.25">
      <c r="A180" s="35" t="str">
        <f>'Liste élèves'!A182</f>
        <v/>
      </c>
      <c r="B180" s="86" t="str">
        <f>IF(A180="","",'Liste élèves'!B182)</f>
        <v/>
      </c>
      <c r="C180" s="86" t="str">
        <f>IF(A180="","",'Liste élèves'!C182)</f>
        <v/>
      </c>
      <c r="D180" s="85" t="str">
        <f>IF(A180="","",'Liste élèves'!D182)</f>
        <v/>
      </c>
      <c r="E180" s="87" t="str">
        <f>IF(A180="","",'Liste élèves'!E182)</f>
        <v/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21" x14ac:dyDescent="0.25">
      <c r="A181" s="35" t="str">
        <f>'Liste élèves'!A183</f>
        <v/>
      </c>
      <c r="B181" s="86" t="str">
        <f>IF(A181="","",'Liste élèves'!B183)</f>
        <v/>
      </c>
      <c r="C181" s="86" t="str">
        <f>IF(A181="","",'Liste élèves'!C183)</f>
        <v/>
      </c>
      <c r="D181" s="85" t="str">
        <f>IF(A181="","",'Liste élèves'!D183)</f>
        <v/>
      </c>
      <c r="E181" s="87" t="str">
        <f>IF(A181="","",'Liste élèves'!E183)</f>
        <v/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x14ac:dyDescent="0.25">
      <c r="A182" s="35" t="str">
        <f>'Liste élèves'!A184</f>
        <v/>
      </c>
      <c r="B182" s="86" t="str">
        <f>IF(A182="","",'Liste élèves'!B184)</f>
        <v/>
      </c>
      <c r="C182" s="86" t="str">
        <f>IF(A182="","",'Liste élèves'!C184)</f>
        <v/>
      </c>
      <c r="D182" s="85" t="str">
        <f>IF(A182="","",'Liste élèves'!D184)</f>
        <v/>
      </c>
      <c r="E182" s="87" t="str">
        <f>IF(A182="","",'Liste élèves'!E184)</f>
        <v/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1:21" x14ac:dyDescent="0.25">
      <c r="A183" s="35" t="str">
        <f>'Liste élèves'!A185</f>
        <v/>
      </c>
      <c r="B183" s="86" t="str">
        <f>IF(A183="","",'Liste élèves'!B185)</f>
        <v/>
      </c>
      <c r="C183" s="86" t="str">
        <f>IF(A183="","",'Liste élèves'!C185)</f>
        <v/>
      </c>
      <c r="D183" s="85" t="str">
        <f>IF(A183="","",'Liste élèves'!D185)</f>
        <v/>
      </c>
      <c r="E183" s="87" t="str">
        <f>IF(A183="","",'Liste élèves'!E185)</f>
        <v/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x14ac:dyDescent="0.25">
      <c r="A184" s="35" t="str">
        <f>'Liste élèves'!A186</f>
        <v/>
      </c>
      <c r="B184" s="86" t="str">
        <f>IF(A184="","",'Liste élèves'!B186)</f>
        <v/>
      </c>
      <c r="C184" s="86" t="str">
        <f>IF(A184="","",'Liste élèves'!C186)</f>
        <v/>
      </c>
      <c r="D184" s="85" t="str">
        <f>IF(A184="","",'Liste élèves'!D186)</f>
        <v/>
      </c>
      <c r="E184" s="87" t="str">
        <f>IF(A184="","",'Liste élèves'!E186)</f>
        <v/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x14ac:dyDescent="0.25">
      <c r="A185" s="35" t="str">
        <f>'Liste élèves'!A187</f>
        <v/>
      </c>
      <c r="B185" s="86" t="str">
        <f>IF(A185="","",'Liste élèves'!B187)</f>
        <v/>
      </c>
      <c r="C185" s="86" t="str">
        <f>IF(A185="","",'Liste élèves'!C187)</f>
        <v/>
      </c>
      <c r="D185" s="85" t="str">
        <f>IF(A185="","",'Liste élèves'!D187)</f>
        <v/>
      </c>
      <c r="E185" s="87" t="str">
        <f>IF(A185="","",'Liste élèves'!E187)</f>
        <v/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x14ac:dyDescent="0.25">
      <c r="A186" s="35" t="str">
        <f>'Liste élèves'!A188</f>
        <v/>
      </c>
      <c r="B186" s="86" t="str">
        <f>IF(A186="","",'Liste élèves'!B188)</f>
        <v/>
      </c>
      <c r="C186" s="86" t="str">
        <f>IF(A186="","",'Liste élèves'!C188)</f>
        <v/>
      </c>
      <c r="D186" s="85" t="str">
        <f>IF(A186="","",'Liste élèves'!D188)</f>
        <v/>
      </c>
      <c r="E186" s="87" t="str">
        <f>IF(A186="","",'Liste élèves'!E188)</f>
        <v/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1:21" x14ac:dyDescent="0.25">
      <c r="A187" s="35" t="str">
        <f>'Liste élèves'!A189</f>
        <v/>
      </c>
      <c r="B187" s="86" t="str">
        <f>IF(A187="","",'Liste élèves'!B189)</f>
        <v/>
      </c>
      <c r="C187" s="86" t="str">
        <f>IF(A187="","",'Liste élèves'!C189)</f>
        <v/>
      </c>
      <c r="D187" s="85" t="str">
        <f>IF(A187="","",'Liste élèves'!D189)</f>
        <v/>
      </c>
      <c r="E187" s="87" t="str">
        <f>IF(A187="","",'Liste élèves'!E189)</f>
        <v/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x14ac:dyDescent="0.25">
      <c r="A188" s="35" t="str">
        <f>'Liste élèves'!A190</f>
        <v/>
      </c>
      <c r="B188" s="86" t="str">
        <f>IF(A188="","",'Liste élèves'!B190)</f>
        <v/>
      </c>
      <c r="C188" s="86" t="str">
        <f>IF(A188="","",'Liste élèves'!C190)</f>
        <v/>
      </c>
      <c r="D188" s="85" t="str">
        <f>IF(A188="","",'Liste élèves'!D190)</f>
        <v/>
      </c>
      <c r="E188" s="87" t="str">
        <f>IF(A188="","",'Liste élèves'!E190)</f>
        <v/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x14ac:dyDescent="0.25">
      <c r="A189" s="35" t="str">
        <f>'Liste élèves'!A191</f>
        <v/>
      </c>
      <c r="B189" s="86" t="str">
        <f>IF(A189="","",'Liste élèves'!B191)</f>
        <v/>
      </c>
      <c r="C189" s="86" t="str">
        <f>IF(A189="","",'Liste élèves'!C191)</f>
        <v/>
      </c>
      <c r="D189" s="85" t="str">
        <f>IF(A189="","",'Liste élèves'!D191)</f>
        <v/>
      </c>
      <c r="E189" s="87" t="str">
        <f>IF(A189="","",'Liste élèves'!E191)</f>
        <v/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x14ac:dyDescent="0.25">
      <c r="A190" s="35" t="str">
        <f>'Liste élèves'!A192</f>
        <v/>
      </c>
      <c r="B190" s="86" t="str">
        <f>IF(A190="","",'Liste élèves'!B192)</f>
        <v/>
      </c>
      <c r="C190" s="86" t="str">
        <f>IF(A190="","",'Liste élèves'!C192)</f>
        <v/>
      </c>
      <c r="D190" s="85" t="str">
        <f>IF(A190="","",'Liste élèves'!D192)</f>
        <v/>
      </c>
      <c r="E190" s="87" t="str">
        <f>IF(A190="","",'Liste élèves'!E192)</f>
        <v/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x14ac:dyDescent="0.25">
      <c r="A191" s="35" t="str">
        <f>'Liste élèves'!A193</f>
        <v/>
      </c>
      <c r="B191" s="86" t="str">
        <f>IF(A191="","",'Liste élèves'!B193)</f>
        <v/>
      </c>
      <c r="C191" s="86" t="str">
        <f>IF(A191="","",'Liste élèves'!C193)</f>
        <v/>
      </c>
      <c r="D191" s="85" t="str">
        <f>IF(A191="","",'Liste élèves'!D193)</f>
        <v/>
      </c>
      <c r="E191" s="87" t="str">
        <f>IF(A191="","",'Liste élèves'!E193)</f>
        <v/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x14ac:dyDescent="0.25">
      <c r="A192" s="35" t="str">
        <f>'Liste élèves'!A194</f>
        <v/>
      </c>
      <c r="B192" s="86" t="str">
        <f>IF(A192="","",'Liste élèves'!B194)</f>
        <v/>
      </c>
      <c r="C192" s="86" t="str">
        <f>IF(A192="","",'Liste élèves'!C194)</f>
        <v/>
      </c>
      <c r="D192" s="85" t="str">
        <f>IF(A192="","",'Liste élèves'!D194)</f>
        <v/>
      </c>
      <c r="E192" s="87" t="str">
        <f>IF(A192="","",'Liste élèves'!E194)</f>
        <v/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x14ac:dyDescent="0.25">
      <c r="A193" s="35" t="str">
        <f>'Liste élèves'!A195</f>
        <v/>
      </c>
      <c r="B193" s="86" t="str">
        <f>IF(A193="","",'Liste élèves'!B195)</f>
        <v/>
      </c>
      <c r="C193" s="86" t="str">
        <f>IF(A193="","",'Liste élèves'!C195)</f>
        <v/>
      </c>
      <c r="D193" s="85" t="str">
        <f>IF(A193="","",'Liste élèves'!D195)</f>
        <v/>
      </c>
      <c r="E193" s="87" t="str">
        <f>IF(A193="","",'Liste élèves'!E195)</f>
        <v/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x14ac:dyDescent="0.25">
      <c r="A194" s="35" t="str">
        <f>'Liste élèves'!A196</f>
        <v/>
      </c>
      <c r="B194" s="86" t="str">
        <f>IF(A194="","",'Liste élèves'!B196)</f>
        <v/>
      </c>
      <c r="C194" s="86" t="str">
        <f>IF(A194="","",'Liste élèves'!C196)</f>
        <v/>
      </c>
      <c r="D194" s="85" t="str">
        <f>IF(A194="","",'Liste élèves'!D196)</f>
        <v/>
      </c>
      <c r="E194" s="87" t="str">
        <f>IF(A194="","",'Liste élèves'!E196)</f>
        <v/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x14ac:dyDescent="0.25">
      <c r="A195" s="35" t="str">
        <f>'Liste élèves'!A197</f>
        <v/>
      </c>
      <c r="B195" s="86" t="str">
        <f>IF(A195="","",'Liste élèves'!B197)</f>
        <v/>
      </c>
      <c r="C195" s="86" t="str">
        <f>IF(A195="","",'Liste élèves'!C197)</f>
        <v/>
      </c>
      <c r="D195" s="85" t="str">
        <f>IF(A195="","",'Liste élèves'!D197)</f>
        <v/>
      </c>
      <c r="E195" s="87" t="str">
        <f>IF(A195="","",'Liste élèves'!E197)</f>
        <v/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x14ac:dyDescent="0.25">
      <c r="A196" s="35" t="str">
        <f>'Liste élèves'!A198</f>
        <v/>
      </c>
      <c r="B196" s="86" t="str">
        <f>IF(A196="","",'Liste élèves'!B198)</f>
        <v/>
      </c>
      <c r="C196" s="86" t="str">
        <f>IF(A196="","",'Liste élèves'!C198)</f>
        <v/>
      </c>
      <c r="D196" s="85" t="str">
        <f>IF(A196="","",'Liste élèves'!D198)</f>
        <v/>
      </c>
      <c r="E196" s="87" t="str">
        <f>IF(A196="","",'Liste élèves'!E198)</f>
        <v/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x14ac:dyDescent="0.25">
      <c r="A197" s="35" t="str">
        <f>'Liste élèves'!A199</f>
        <v/>
      </c>
      <c r="B197" s="86" t="str">
        <f>IF(A197="","",'Liste élèves'!B199)</f>
        <v/>
      </c>
      <c r="C197" s="86" t="str">
        <f>IF(A197="","",'Liste élèves'!C199)</f>
        <v/>
      </c>
      <c r="D197" s="85" t="str">
        <f>IF(A197="","",'Liste élèves'!D199)</f>
        <v/>
      </c>
      <c r="E197" s="87" t="str">
        <f>IF(A197="","",'Liste élèves'!E199)</f>
        <v/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x14ac:dyDescent="0.25">
      <c r="A198" s="35" t="str">
        <f>'Liste élèves'!A200</f>
        <v/>
      </c>
      <c r="B198" s="86" t="str">
        <f>IF(A198="","",'Liste élèves'!B200)</f>
        <v/>
      </c>
      <c r="C198" s="86" t="str">
        <f>IF(A198="","",'Liste élèves'!C200)</f>
        <v/>
      </c>
      <c r="D198" s="85" t="str">
        <f>IF(A198="","",'Liste élèves'!D200)</f>
        <v/>
      </c>
      <c r="E198" s="87" t="str">
        <f>IF(A198="","",'Liste élèves'!E200)</f>
        <v/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x14ac:dyDescent="0.25">
      <c r="A199" s="35" t="str">
        <f>'Liste élèves'!A201</f>
        <v/>
      </c>
      <c r="B199" s="86" t="str">
        <f>IF(A199="","",'Liste élèves'!B201)</f>
        <v/>
      </c>
      <c r="C199" s="86" t="str">
        <f>IF(A199="","",'Liste élèves'!C201)</f>
        <v/>
      </c>
      <c r="D199" s="85" t="str">
        <f>IF(A199="","",'Liste élèves'!D201)</f>
        <v/>
      </c>
      <c r="E199" s="87" t="str">
        <f>IF(A199="","",'Liste élèves'!E201)</f>
        <v/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x14ac:dyDescent="0.25">
      <c r="A200" s="35" t="str">
        <f>'Liste élèves'!A202</f>
        <v/>
      </c>
      <c r="B200" s="86" t="str">
        <f>IF(A200="","",'Liste élèves'!B202)</f>
        <v/>
      </c>
      <c r="C200" s="86" t="str">
        <f>IF(A200="","",'Liste élèves'!C202)</f>
        <v/>
      </c>
      <c r="D200" s="85" t="str">
        <f>IF(A200="","",'Liste élèves'!D202)</f>
        <v/>
      </c>
      <c r="E200" s="87" t="str">
        <f>IF(A200="","",'Liste élèves'!E202)</f>
        <v/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x14ac:dyDescent="0.25">
      <c r="A201" s="35" t="str">
        <f>'Liste élèves'!A203</f>
        <v/>
      </c>
      <c r="B201" s="86" t="str">
        <f>IF(A201="","",'Liste élèves'!B203)</f>
        <v/>
      </c>
      <c r="C201" s="86" t="str">
        <f>IF(A201="","",'Liste élèves'!C203)</f>
        <v/>
      </c>
      <c r="D201" s="85" t="str">
        <f>IF(A201="","",'Liste élèves'!D203)</f>
        <v/>
      </c>
      <c r="E201" s="87" t="str">
        <f>IF(A201="","",'Liste élèves'!E203)</f>
        <v/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x14ac:dyDescent="0.25">
      <c r="A202" s="35" t="str">
        <f>'Liste élèves'!A204</f>
        <v/>
      </c>
      <c r="B202" s="86" t="str">
        <f>IF(A202="","",'Liste élèves'!B204)</f>
        <v/>
      </c>
      <c r="C202" s="86" t="str">
        <f>IF(A202="","",'Liste élèves'!C204)</f>
        <v/>
      </c>
      <c r="D202" s="85" t="str">
        <f>IF(A202="","",'Liste élèves'!D204)</f>
        <v/>
      </c>
      <c r="E202" s="87" t="str">
        <f>IF(A202="","",'Liste élèves'!E204)</f>
        <v/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x14ac:dyDescent="0.25">
      <c r="A203" s="35" t="str">
        <f>'Liste élèves'!A205</f>
        <v/>
      </c>
      <c r="B203" s="86" t="str">
        <f>IF(A203="","",'Liste élèves'!B205)</f>
        <v/>
      </c>
      <c r="C203" s="86" t="str">
        <f>IF(A203="","",'Liste élèves'!C205)</f>
        <v/>
      </c>
      <c r="D203" s="85" t="str">
        <f>IF(A203="","",'Liste élèves'!D205)</f>
        <v/>
      </c>
      <c r="E203" s="87" t="str">
        <f>IF(A203="","",'Liste élèves'!E205)</f>
        <v/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x14ac:dyDescent="0.25">
      <c r="A204" s="35" t="str">
        <f>'Liste élèves'!A206</f>
        <v/>
      </c>
      <c r="B204" s="86" t="str">
        <f>IF(A204="","",'Liste élèves'!B206)</f>
        <v/>
      </c>
      <c r="C204" s="86" t="str">
        <f>IF(A204="","",'Liste élèves'!C206)</f>
        <v/>
      </c>
      <c r="D204" s="85" t="str">
        <f>IF(A204="","",'Liste élèves'!D206)</f>
        <v/>
      </c>
      <c r="E204" s="87" t="str">
        <f>IF(A204="","",'Liste élèves'!E206)</f>
        <v/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x14ac:dyDescent="0.25">
      <c r="A205" s="35" t="str">
        <f>'Liste élèves'!A207</f>
        <v/>
      </c>
      <c r="B205" s="86" t="str">
        <f>IF(A205="","",'Liste élèves'!B207)</f>
        <v/>
      </c>
      <c r="C205" s="86" t="str">
        <f>IF(A205="","",'Liste élèves'!C207)</f>
        <v/>
      </c>
      <c r="D205" s="85" t="str">
        <f>IF(A205="","",'Liste élèves'!D207)</f>
        <v/>
      </c>
      <c r="E205" s="87" t="str">
        <f>IF(A205="","",'Liste élèves'!E207)</f>
        <v/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x14ac:dyDescent="0.25">
      <c r="A206" s="35" t="str">
        <f>'Liste élèves'!A208</f>
        <v/>
      </c>
      <c r="B206" s="86" t="str">
        <f>IF(A206="","",'Liste élèves'!B208)</f>
        <v/>
      </c>
      <c r="C206" s="86" t="str">
        <f>IF(A206="","",'Liste élèves'!C208)</f>
        <v/>
      </c>
      <c r="D206" s="85" t="str">
        <f>IF(A206="","",'Liste élèves'!D208)</f>
        <v/>
      </c>
      <c r="E206" s="87" t="str">
        <f>IF(A206="","",'Liste élèves'!E208)</f>
        <v/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x14ac:dyDescent="0.25">
      <c r="A207" s="35" t="str">
        <f>'Liste élèves'!A209</f>
        <v/>
      </c>
      <c r="B207" s="86" t="str">
        <f>IF(A207="","",'Liste élèves'!B209)</f>
        <v/>
      </c>
      <c r="C207" s="86" t="str">
        <f>IF(A207="","",'Liste élèves'!C209)</f>
        <v/>
      </c>
      <c r="D207" s="85" t="str">
        <f>IF(A207="","",'Liste élèves'!D209)</f>
        <v/>
      </c>
      <c r="E207" s="87" t="str">
        <f>IF(A207="","",'Liste élèves'!E209)</f>
        <v/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x14ac:dyDescent="0.25">
      <c r="A208" s="35" t="str">
        <f>'Liste élèves'!A210</f>
        <v/>
      </c>
      <c r="B208" s="86" t="str">
        <f>IF(A208="","",'Liste élèves'!B210)</f>
        <v/>
      </c>
      <c r="C208" s="86" t="str">
        <f>IF(A208="","",'Liste élèves'!C210)</f>
        <v/>
      </c>
      <c r="D208" s="85" t="str">
        <f>IF(A208="","",'Liste élèves'!D210)</f>
        <v/>
      </c>
      <c r="E208" s="87" t="str">
        <f>IF(A208="","",'Liste élèves'!E210)</f>
        <v/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1:21" x14ac:dyDescent="0.25">
      <c r="A209" s="35" t="str">
        <f>'Liste élèves'!A211</f>
        <v/>
      </c>
      <c r="B209" s="86" t="str">
        <f>IF(A209="","",'Liste élèves'!B211)</f>
        <v/>
      </c>
      <c r="C209" s="86" t="str">
        <f>IF(A209="","",'Liste élèves'!C211)</f>
        <v/>
      </c>
      <c r="D209" s="85" t="str">
        <f>IF(A209="","",'Liste élèves'!D211)</f>
        <v/>
      </c>
      <c r="E209" s="87" t="str">
        <f>IF(A209="","",'Liste élèves'!E211)</f>
        <v/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x14ac:dyDescent="0.25">
      <c r="A210" s="35" t="str">
        <f>'Liste élèves'!A212</f>
        <v/>
      </c>
      <c r="B210" s="86" t="str">
        <f>IF(A210="","",'Liste élèves'!B212)</f>
        <v/>
      </c>
      <c r="C210" s="86" t="str">
        <f>IF(A210="","",'Liste élèves'!C212)</f>
        <v/>
      </c>
      <c r="D210" s="85" t="str">
        <f>IF(A210="","",'Liste élèves'!D212)</f>
        <v/>
      </c>
      <c r="E210" s="87" t="str">
        <f>IF(A210="","",'Liste élèves'!E212)</f>
        <v/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21" x14ac:dyDescent="0.25">
      <c r="A211" s="35" t="str">
        <f>'Liste élèves'!A213</f>
        <v/>
      </c>
      <c r="B211" s="86" t="str">
        <f>IF(A211="","",'Liste élèves'!B213)</f>
        <v/>
      </c>
      <c r="C211" s="86" t="str">
        <f>IF(A211="","",'Liste élèves'!C213)</f>
        <v/>
      </c>
      <c r="D211" s="85" t="str">
        <f>IF(A211="","",'Liste élèves'!D213)</f>
        <v/>
      </c>
      <c r="E211" s="87" t="str">
        <f>IF(A211="","",'Liste élèves'!E213)</f>
        <v/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x14ac:dyDescent="0.25">
      <c r="A212" s="35" t="str">
        <f>'Liste élèves'!A214</f>
        <v/>
      </c>
      <c r="B212" s="86" t="str">
        <f>IF(A212="","",'Liste élèves'!B214)</f>
        <v/>
      </c>
      <c r="C212" s="86" t="str">
        <f>IF(A212="","",'Liste élèves'!C214)</f>
        <v/>
      </c>
      <c r="D212" s="85" t="str">
        <f>IF(A212="","",'Liste élèves'!D214)</f>
        <v/>
      </c>
      <c r="E212" s="87" t="str">
        <f>IF(A212="","",'Liste élèves'!E214)</f>
        <v/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x14ac:dyDescent="0.25">
      <c r="A213" s="35" t="str">
        <f>'Liste élèves'!A215</f>
        <v/>
      </c>
      <c r="B213" s="86" t="str">
        <f>IF(A213="","",'Liste élèves'!B215)</f>
        <v/>
      </c>
      <c r="C213" s="86" t="str">
        <f>IF(A213="","",'Liste élèves'!C215)</f>
        <v/>
      </c>
      <c r="D213" s="85" t="str">
        <f>IF(A213="","",'Liste élèves'!D215)</f>
        <v/>
      </c>
      <c r="E213" s="87" t="str">
        <f>IF(A213="","",'Liste élèves'!E215)</f>
        <v/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x14ac:dyDescent="0.25">
      <c r="A214" s="35" t="str">
        <f>'Liste élèves'!A216</f>
        <v/>
      </c>
      <c r="B214" s="86" t="str">
        <f>IF(A214="","",'Liste élèves'!B216)</f>
        <v/>
      </c>
      <c r="C214" s="86" t="str">
        <f>IF(A214="","",'Liste élèves'!C216)</f>
        <v/>
      </c>
      <c r="D214" s="85" t="str">
        <f>IF(A214="","",'Liste élèves'!D216)</f>
        <v/>
      </c>
      <c r="E214" s="87" t="str">
        <f>IF(A214="","",'Liste élèves'!E216)</f>
        <v/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x14ac:dyDescent="0.25">
      <c r="A215" s="35" t="str">
        <f>'Liste élèves'!A217</f>
        <v/>
      </c>
      <c r="B215" s="86" t="str">
        <f>IF(A215="","",'Liste élèves'!B217)</f>
        <v/>
      </c>
      <c r="C215" s="86" t="str">
        <f>IF(A215="","",'Liste élèves'!C217)</f>
        <v/>
      </c>
      <c r="D215" s="85" t="str">
        <f>IF(A215="","",'Liste élèves'!D217)</f>
        <v/>
      </c>
      <c r="E215" s="87" t="str">
        <f>IF(A215="","",'Liste élèves'!E217)</f>
        <v/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x14ac:dyDescent="0.25">
      <c r="A216" s="35" t="str">
        <f>'Liste élèves'!A218</f>
        <v/>
      </c>
      <c r="B216" s="86" t="str">
        <f>IF(A216="","",'Liste élèves'!B218)</f>
        <v/>
      </c>
      <c r="C216" s="86" t="str">
        <f>IF(A216="","",'Liste élèves'!C218)</f>
        <v/>
      </c>
      <c r="D216" s="85" t="str">
        <f>IF(A216="","",'Liste élèves'!D218)</f>
        <v/>
      </c>
      <c r="E216" s="87" t="str">
        <f>IF(A216="","",'Liste élèves'!E218)</f>
        <v/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x14ac:dyDescent="0.25">
      <c r="A217" s="35" t="str">
        <f>'Liste élèves'!A219</f>
        <v/>
      </c>
      <c r="B217" s="86" t="str">
        <f>IF(A217="","",'Liste élèves'!B219)</f>
        <v/>
      </c>
      <c r="C217" s="86" t="str">
        <f>IF(A217="","",'Liste élèves'!C219)</f>
        <v/>
      </c>
      <c r="D217" s="85" t="str">
        <f>IF(A217="","",'Liste élèves'!D219)</f>
        <v/>
      </c>
      <c r="E217" s="87" t="str">
        <f>IF(A217="","",'Liste élèves'!E219)</f>
        <v/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x14ac:dyDescent="0.25">
      <c r="A218" s="35" t="str">
        <f>'Liste élèves'!A220</f>
        <v/>
      </c>
      <c r="B218" s="86" t="str">
        <f>IF(A218="","",'Liste élèves'!B220)</f>
        <v/>
      </c>
      <c r="C218" s="86" t="str">
        <f>IF(A218="","",'Liste élèves'!C220)</f>
        <v/>
      </c>
      <c r="D218" s="85" t="str">
        <f>IF(A218="","",'Liste élèves'!D220)</f>
        <v/>
      </c>
      <c r="E218" s="87" t="str">
        <f>IF(A218="","",'Liste élèves'!E220)</f>
        <v/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x14ac:dyDescent="0.25">
      <c r="A219" s="35" t="str">
        <f>'Liste élèves'!A221</f>
        <v/>
      </c>
      <c r="B219" s="86" t="str">
        <f>IF(A219="","",'Liste élèves'!B221)</f>
        <v/>
      </c>
      <c r="C219" s="86" t="str">
        <f>IF(A219="","",'Liste élèves'!C221)</f>
        <v/>
      </c>
      <c r="D219" s="85" t="str">
        <f>IF(A219="","",'Liste élèves'!D221)</f>
        <v/>
      </c>
      <c r="E219" s="87" t="str">
        <f>IF(A219="","",'Liste élèves'!E221)</f>
        <v/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x14ac:dyDescent="0.25">
      <c r="A220" s="35" t="str">
        <f>'Liste élèves'!A222</f>
        <v/>
      </c>
      <c r="B220" s="86" t="str">
        <f>IF(A220="","",'Liste élèves'!B222)</f>
        <v/>
      </c>
      <c r="C220" s="86" t="str">
        <f>IF(A220="","",'Liste élèves'!C222)</f>
        <v/>
      </c>
      <c r="D220" s="85" t="str">
        <f>IF(A220="","",'Liste élèves'!D222)</f>
        <v/>
      </c>
      <c r="E220" s="87" t="str">
        <f>IF(A220="","",'Liste élèves'!E222)</f>
        <v/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x14ac:dyDescent="0.25">
      <c r="A221" s="35" t="str">
        <f>'Liste élèves'!A223</f>
        <v/>
      </c>
      <c r="B221" s="86" t="str">
        <f>IF(A221="","",'Liste élèves'!B223)</f>
        <v/>
      </c>
      <c r="C221" s="86" t="str">
        <f>IF(A221="","",'Liste élèves'!C223)</f>
        <v/>
      </c>
      <c r="D221" s="85" t="str">
        <f>IF(A221="","",'Liste élèves'!D223)</f>
        <v/>
      </c>
      <c r="E221" s="87" t="str">
        <f>IF(A221="","",'Liste élèves'!E223)</f>
        <v/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x14ac:dyDescent="0.25">
      <c r="A222" s="35" t="str">
        <f>'Liste élèves'!A224</f>
        <v/>
      </c>
      <c r="B222" s="86" t="str">
        <f>IF(A222="","",'Liste élèves'!B224)</f>
        <v/>
      </c>
      <c r="C222" s="86" t="str">
        <f>IF(A222="","",'Liste élèves'!C224)</f>
        <v/>
      </c>
      <c r="D222" s="85" t="str">
        <f>IF(A222="","",'Liste élèves'!D224)</f>
        <v/>
      </c>
      <c r="E222" s="87" t="str">
        <f>IF(A222="","",'Liste élèves'!E224)</f>
        <v/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x14ac:dyDescent="0.25">
      <c r="A223" s="35" t="str">
        <f>'Liste élèves'!A225</f>
        <v/>
      </c>
      <c r="B223" s="86" t="str">
        <f>IF(A223="","",'Liste élèves'!B225)</f>
        <v/>
      </c>
      <c r="C223" s="86" t="str">
        <f>IF(A223="","",'Liste élèves'!C225)</f>
        <v/>
      </c>
      <c r="D223" s="85" t="str">
        <f>IF(A223="","",'Liste élèves'!D225)</f>
        <v/>
      </c>
      <c r="E223" s="87" t="str">
        <f>IF(A223="","",'Liste élèves'!E225)</f>
        <v/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x14ac:dyDescent="0.25">
      <c r="A224" s="35" t="str">
        <f>'Liste élèves'!A226</f>
        <v/>
      </c>
      <c r="B224" s="86" t="str">
        <f>IF(A224="","",'Liste élèves'!B226)</f>
        <v/>
      </c>
      <c r="C224" s="86" t="str">
        <f>IF(A224="","",'Liste élèves'!C226)</f>
        <v/>
      </c>
      <c r="D224" s="85" t="str">
        <f>IF(A224="","",'Liste élèves'!D226)</f>
        <v/>
      </c>
      <c r="E224" s="87" t="str">
        <f>IF(A224="","",'Liste élèves'!E226)</f>
        <v/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x14ac:dyDescent="0.25">
      <c r="A225" s="35" t="str">
        <f>'Liste élèves'!A227</f>
        <v/>
      </c>
      <c r="B225" s="86" t="str">
        <f>IF(A225="","",'Liste élèves'!B227)</f>
        <v/>
      </c>
      <c r="C225" s="86" t="str">
        <f>IF(A225="","",'Liste élèves'!C227)</f>
        <v/>
      </c>
      <c r="D225" s="85" t="str">
        <f>IF(A225="","",'Liste élèves'!D227)</f>
        <v/>
      </c>
      <c r="E225" s="87" t="str">
        <f>IF(A225="","",'Liste élèves'!E227)</f>
        <v/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x14ac:dyDescent="0.25">
      <c r="A226" s="35" t="str">
        <f>'Liste élèves'!A228</f>
        <v/>
      </c>
      <c r="B226" s="86" t="str">
        <f>IF(A226="","",'Liste élèves'!B228)</f>
        <v/>
      </c>
      <c r="C226" s="86" t="str">
        <f>IF(A226="","",'Liste élèves'!C228)</f>
        <v/>
      </c>
      <c r="D226" s="85" t="str">
        <f>IF(A226="","",'Liste élèves'!D228)</f>
        <v/>
      </c>
      <c r="E226" s="87" t="str">
        <f>IF(A226="","",'Liste élèves'!E228)</f>
        <v/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1:21" x14ac:dyDescent="0.25">
      <c r="A227" s="35" t="str">
        <f>'Liste élèves'!A229</f>
        <v/>
      </c>
      <c r="B227" s="86" t="str">
        <f>IF(A227="","",'Liste élèves'!B229)</f>
        <v/>
      </c>
      <c r="C227" s="86" t="str">
        <f>IF(A227="","",'Liste élèves'!C229)</f>
        <v/>
      </c>
      <c r="D227" s="85" t="str">
        <f>IF(A227="","",'Liste élèves'!D229)</f>
        <v/>
      </c>
      <c r="E227" s="87" t="str">
        <f>IF(A227="","",'Liste élèves'!E229)</f>
        <v/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x14ac:dyDescent="0.25">
      <c r="A228" s="35" t="str">
        <f>'Liste élèves'!A230</f>
        <v/>
      </c>
      <c r="B228" s="86" t="str">
        <f>IF(A228="","",'Liste élèves'!B230)</f>
        <v/>
      </c>
      <c r="C228" s="86" t="str">
        <f>IF(A228="","",'Liste élèves'!C230)</f>
        <v/>
      </c>
      <c r="D228" s="85" t="str">
        <f>IF(A228="","",'Liste élèves'!D230)</f>
        <v/>
      </c>
      <c r="E228" s="87" t="str">
        <f>IF(A228="","",'Liste élèves'!E230)</f>
        <v/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21" x14ac:dyDescent="0.25">
      <c r="A229" s="35" t="str">
        <f>'Liste élèves'!A231</f>
        <v/>
      </c>
      <c r="B229" s="86" t="str">
        <f>IF(A229="","",'Liste élèves'!B231)</f>
        <v/>
      </c>
      <c r="C229" s="86" t="str">
        <f>IF(A229="","",'Liste élèves'!C231)</f>
        <v/>
      </c>
      <c r="D229" s="85" t="str">
        <f>IF(A229="","",'Liste élèves'!D231)</f>
        <v/>
      </c>
      <c r="E229" s="87" t="str">
        <f>IF(A229="","",'Liste élèves'!E231)</f>
        <v/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x14ac:dyDescent="0.25">
      <c r="A230" s="35" t="str">
        <f>'Liste élèves'!A232</f>
        <v/>
      </c>
      <c r="B230" s="86" t="str">
        <f>IF(A230="","",'Liste élèves'!B232)</f>
        <v/>
      </c>
      <c r="C230" s="86" t="str">
        <f>IF(A230="","",'Liste élèves'!C232)</f>
        <v/>
      </c>
      <c r="D230" s="85" t="str">
        <f>IF(A230="","",'Liste élèves'!D232)</f>
        <v/>
      </c>
      <c r="E230" s="87" t="str">
        <f>IF(A230="","",'Liste élèves'!E232)</f>
        <v/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x14ac:dyDescent="0.25">
      <c r="A231" s="35" t="str">
        <f>'Liste élèves'!A233</f>
        <v/>
      </c>
      <c r="B231" s="86" t="str">
        <f>IF(A231="","",'Liste élèves'!B233)</f>
        <v/>
      </c>
      <c r="C231" s="86" t="str">
        <f>IF(A231="","",'Liste élèves'!C233)</f>
        <v/>
      </c>
      <c r="D231" s="85" t="str">
        <f>IF(A231="","",'Liste élèves'!D233)</f>
        <v/>
      </c>
      <c r="E231" s="87" t="str">
        <f>IF(A231="","",'Liste élèves'!E233)</f>
        <v/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x14ac:dyDescent="0.25">
      <c r="A232" s="35" t="str">
        <f>'Liste élèves'!A234</f>
        <v/>
      </c>
      <c r="B232" s="86" t="str">
        <f>IF(A232="","",'Liste élèves'!B234)</f>
        <v/>
      </c>
      <c r="C232" s="86" t="str">
        <f>IF(A232="","",'Liste élèves'!C234)</f>
        <v/>
      </c>
      <c r="D232" s="85" t="str">
        <f>IF(A232="","",'Liste élèves'!D234)</f>
        <v/>
      </c>
      <c r="E232" s="87" t="str">
        <f>IF(A232="","",'Liste élèves'!E234)</f>
        <v/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x14ac:dyDescent="0.25">
      <c r="A233" s="35" t="str">
        <f>'Liste élèves'!A235</f>
        <v/>
      </c>
      <c r="B233" s="86" t="str">
        <f>IF(A233="","",'Liste élèves'!B235)</f>
        <v/>
      </c>
      <c r="C233" s="86" t="str">
        <f>IF(A233="","",'Liste élèves'!C235)</f>
        <v/>
      </c>
      <c r="D233" s="85" t="str">
        <f>IF(A233="","",'Liste élèves'!D235)</f>
        <v/>
      </c>
      <c r="E233" s="87" t="str">
        <f>IF(A233="","",'Liste élèves'!E235)</f>
        <v/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x14ac:dyDescent="0.25">
      <c r="A234" s="35" t="str">
        <f>'Liste élèves'!A236</f>
        <v/>
      </c>
      <c r="B234" s="86" t="str">
        <f>IF(A234="","",'Liste élèves'!B236)</f>
        <v/>
      </c>
      <c r="C234" s="86" t="str">
        <f>IF(A234="","",'Liste élèves'!C236)</f>
        <v/>
      </c>
      <c r="D234" s="85" t="str">
        <f>IF(A234="","",'Liste élèves'!D236)</f>
        <v/>
      </c>
      <c r="E234" s="87" t="str">
        <f>IF(A234="","",'Liste élèves'!E236)</f>
        <v/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x14ac:dyDescent="0.25">
      <c r="A235" s="35" t="str">
        <f>'Liste élèves'!A237</f>
        <v/>
      </c>
      <c r="B235" s="86" t="str">
        <f>IF(A235="","",'Liste élèves'!B237)</f>
        <v/>
      </c>
      <c r="C235" s="86" t="str">
        <f>IF(A235="","",'Liste élèves'!C237)</f>
        <v/>
      </c>
      <c r="D235" s="85" t="str">
        <f>IF(A235="","",'Liste élèves'!D237)</f>
        <v/>
      </c>
      <c r="E235" s="87" t="str">
        <f>IF(A235="","",'Liste élèves'!E237)</f>
        <v/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x14ac:dyDescent="0.25">
      <c r="A236" s="35" t="str">
        <f>'Liste élèves'!A238</f>
        <v/>
      </c>
      <c r="B236" s="86" t="str">
        <f>IF(A236="","",'Liste élèves'!B238)</f>
        <v/>
      </c>
      <c r="C236" s="86" t="str">
        <f>IF(A236="","",'Liste élèves'!C238)</f>
        <v/>
      </c>
      <c r="D236" s="85" t="str">
        <f>IF(A236="","",'Liste élèves'!D238)</f>
        <v/>
      </c>
      <c r="E236" s="87" t="str">
        <f>IF(A236="","",'Liste élèves'!E238)</f>
        <v/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21" x14ac:dyDescent="0.25">
      <c r="A237" s="35" t="str">
        <f>'Liste élèves'!A239</f>
        <v/>
      </c>
      <c r="B237" s="86" t="str">
        <f>IF(A237="","",'Liste élèves'!B239)</f>
        <v/>
      </c>
      <c r="C237" s="86" t="str">
        <f>IF(A237="","",'Liste élèves'!C239)</f>
        <v/>
      </c>
      <c r="D237" s="85" t="str">
        <f>IF(A237="","",'Liste élèves'!D239)</f>
        <v/>
      </c>
      <c r="E237" s="87" t="str">
        <f>IF(A237="","",'Liste élèves'!E239)</f>
        <v/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x14ac:dyDescent="0.25">
      <c r="A238" s="35" t="str">
        <f>'Liste élèves'!A240</f>
        <v/>
      </c>
      <c r="B238" s="86" t="str">
        <f>IF(A238="","",'Liste élèves'!B240)</f>
        <v/>
      </c>
      <c r="C238" s="86" t="str">
        <f>IF(A238="","",'Liste élèves'!C240)</f>
        <v/>
      </c>
      <c r="D238" s="85" t="str">
        <f>IF(A238="","",'Liste élèves'!D240)</f>
        <v/>
      </c>
      <c r="E238" s="87" t="str">
        <f>IF(A238="","",'Liste élèves'!E240)</f>
        <v/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x14ac:dyDescent="0.25">
      <c r="A239" s="35" t="str">
        <f>'Liste élèves'!A241</f>
        <v/>
      </c>
      <c r="B239" s="86" t="str">
        <f>IF(A239="","",'Liste élèves'!B241)</f>
        <v/>
      </c>
      <c r="C239" s="86" t="str">
        <f>IF(A239="","",'Liste élèves'!C241)</f>
        <v/>
      </c>
      <c r="D239" s="85" t="str">
        <f>IF(A239="","",'Liste élèves'!D241)</f>
        <v/>
      </c>
      <c r="E239" s="87" t="str">
        <f>IF(A239="","",'Liste élèves'!E241)</f>
        <v/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x14ac:dyDescent="0.25">
      <c r="A240" s="35" t="str">
        <f>'Liste élèves'!A242</f>
        <v/>
      </c>
      <c r="B240" s="86" t="str">
        <f>IF(A240="","",'Liste élèves'!B242)</f>
        <v/>
      </c>
      <c r="C240" s="86" t="str">
        <f>IF(A240="","",'Liste élèves'!C242)</f>
        <v/>
      </c>
      <c r="D240" s="85" t="str">
        <f>IF(A240="","",'Liste élèves'!D242)</f>
        <v/>
      </c>
      <c r="E240" s="87" t="str">
        <f>IF(A240="","",'Liste élèves'!E242)</f>
        <v/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1:21" x14ac:dyDescent="0.25">
      <c r="A241" s="35" t="str">
        <f>'Liste élèves'!A243</f>
        <v/>
      </c>
      <c r="B241" s="86" t="str">
        <f>IF(A241="","",'Liste élèves'!B243)</f>
        <v/>
      </c>
      <c r="C241" s="86" t="str">
        <f>IF(A241="","",'Liste élèves'!C243)</f>
        <v/>
      </c>
      <c r="D241" s="85" t="str">
        <f>IF(A241="","",'Liste élèves'!D243)</f>
        <v/>
      </c>
      <c r="E241" s="87" t="str">
        <f>IF(A241="","",'Liste élèves'!E243)</f>
        <v/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x14ac:dyDescent="0.25">
      <c r="A242" s="35" t="str">
        <f>'Liste élèves'!A244</f>
        <v/>
      </c>
      <c r="B242" s="86" t="str">
        <f>IF(A242="","",'Liste élèves'!B244)</f>
        <v/>
      </c>
      <c r="C242" s="86" t="str">
        <f>IF(A242="","",'Liste élèves'!C244)</f>
        <v/>
      </c>
      <c r="D242" s="85" t="str">
        <f>IF(A242="","",'Liste élèves'!D244)</f>
        <v/>
      </c>
      <c r="E242" s="87" t="str">
        <f>IF(A242="","",'Liste élèves'!E244)</f>
        <v/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21" x14ac:dyDescent="0.25">
      <c r="A243" s="35" t="str">
        <f>'Liste élèves'!A245</f>
        <v/>
      </c>
      <c r="B243" s="86" t="str">
        <f>IF(A243="","",'Liste élèves'!B245)</f>
        <v/>
      </c>
      <c r="C243" s="86" t="str">
        <f>IF(A243="","",'Liste élèves'!C245)</f>
        <v/>
      </c>
      <c r="D243" s="85" t="str">
        <f>IF(A243="","",'Liste élèves'!D245)</f>
        <v/>
      </c>
      <c r="E243" s="87" t="str">
        <f>IF(A243="","",'Liste élèves'!E245)</f>
        <v/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1:21" x14ac:dyDescent="0.25">
      <c r="A244" s="35" t="str">
        <f>'Liste élèves'!A246</f>
        <v/>
      </c>
      <c r="B244" s="86" t="str">
        <f>IF(A244="","",'Liste élèves'!B246)</f>
        <v/>
      </c>
      <c r="C244" s="86" t="str">
        <f>IF(A244="","",'Liste élèves'!C246)</f>
        <v/>
      </c>
      <c r="D244" s="85" t="str">
        <f>IF(A244="","",'Liste élèves'!D246)</f>
        <v/>
      </c>
      <c r="E244" s="87" t="str">
        <f>IF(A244="","",'Liste élèves'!E246)</f>
        <v/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</row>
    <row r="245" spans="1:21" x14ac:dyDescent="0.25">
      <c r="A245" s="101" t="str">
        <f>'Liste élèves'!A247</f>
        <v/>
      </c>
      <c r="B245" s="102" t="str">
        <f>IF(A245="","",'Liste élèves'!B247)</f>
        <v/>
      </c>
      <c r="C245" s="102" t="str">
        <f>IF(A245="","",'Liste élèves'!C247)</f>
        <v/>
      </c>
      <c r="D245" s="103" t="str">
        <f>IF(A245="","",'Liste élèves'!D247)</f>
        <v/>
      </c>
      <c r="E245" s="104" t="str">
        <f>IF(A245="","",'Liste élèves'!E247)</f>
        <v/>
      </c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1:21" x14ac:dyDescent="0.25">
      <c r="A246" s="35" t="str">
        <f>'Liste élèves'!A248</f>
        <v/>
      </c>
      <c r="B246" s="33" t="str">
        <f>IF(A246="","",'Liste élèves'!B248)</f>
        <v/>
      </c>
      <c r="C246" s="33" t="str">
        <f>IF(A246="","",'Liste élèves'!C248)</f>
        <v/>
      </c>
      <c r="D246" s="35" t="str">
        <f>IF(A246="","",'Liste élèves'!D248)</f>
        <v/>
      </c>
      <c r="E246" s="84" t="str">
        <f>IF(A246="","",'Liste élèves'!E248)</f>
        <v/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1:21" x14ac:dyDescent="0.25">
      <c r="A247" s="35" t="str">
        <f>'Liste élèves'!A249</f>
        <v/>
      </c>
      <c r="B247" s="33" t="str">
        <f>IF(A247="","",'Liste élèves'!B249)</f>
        <v/>
      </c>
      <c r="C247" s="33" t="str">
        <f>IF(A247="","",'Liste élèves'!C249)</f>
        <v/>
      </c>
      <c r="D247" s="35" t="str">
        <f>IF(A247="","",'Liste élèves'!D249)</f>
        <v/>
      </c>
      <c r="E247" s="84" t="str">
        <f>IF(A247="","",'Liste élèves'!E249)</f>
        <v/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21" x14ac:dyDescent="0.25">
      <c r="A248" s="35" t="str">
        <f>'Liste élèves'!A250</f>
        <v/>
      </c>
      <c r="B248" s="33" t="str">
        <f>IF(A248="","",'Liste élèves'!B250)</f>
        <v/>
      </c>
      <c r="C248" s="33" t="str">
        <f>IF(A248="","",'Liste élèves'!C250)</f>
        <v/>
      </c>
      <c r="D248" s="35" t="str">
        <f>IF(A248="","",'Liste élèves'!D250)</f>
        <v/>
      </c>
      <c r="E248" s="84" t="str">
        <f>IF(A248="","",'Liste élèves'!E250)</f>
        <v/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21" x14ac:dyDescent="0.25">
      <c r="A249" s="35">
        <f>'Liste élèves'!A251</f>
        <v>0</v>
      </c>
      <c r="B249" s="33">
        <f>IF(A249="","",'Liste élèves'!B251)</f>
        <v>0</v>
      </c>
      <c r="C249" s="33">
        <f>IF(A249="","",'Liste élèves'!C251)</f>
        <v>0</v>
      </c>
      <c r="D249" s="35">
        <f>IF(A249="","",'Liste élèves'!D251)</f>
        <v>0</v>
      </c>
      <c r="E249" s="84">
        <f>IF(A249="","",'Liste élèves'!E251)</f>
        <v>0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x14ac:dyDescent="0.25">
      <c r="A250" s="35"/>
      <c r="B250" s="33" t="str">
        <f>IF(A250="","",'Liste élèves'!B252)</f>
        <v/>
      </c>
      <c r="C250" s="33" t="str">
        <f>IF(A250="","",'Liste élèves'!C252)</f>
        <v/>
      </c>
      <c r="D250" s="35" t="str">
        <f>IF(A250="","",'Liste élèves'!D252)</f>
        <v/>
      </c>
      <c r="E250" s="84" t="str">
        <f>IF(A250="","",'Liste élèves'!E252)</f>
        <v/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</sheetData>
  <autoFilter ref="A6:U6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">
    <mergeCell ref="A2:H2"/>
    <mergeCell ref="M6:U6"/>
  </mergeCells>
  <conditionalFormatting sqref="A7:E250">
    <cfRule type="cellIs" dxfId="44" priority="3" operator="equal">
      <formula>0</formula>
    </cfRule>
  </conditionalFormatting>
  <conditionalFormatting sqref="A7:U250">
    <cfRule type="expression" dxfId="43" priority="1">
      <formula>MOD(ROW(),2)=0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Z501"/>
  <sheetViews>
    <sheetView zoomScale="70" zoomScaleNormal="70" workbookViewId="0">
      <pane ySplit="7" topLeftCell="A14" activePane="bottomLeft" state="frozen"/>
      <selection pane="bottomLeft" activeCell="C2" sqref="C2"/>
    </sheetView>
  </sheetViews>
  <sheetFormatPr baseColWidth="10" defaultRowHeight="15" x14ac:dyDescent="0.25"/>
  <cols>
    <col min="1" max="1" width="7.85546875" style="51" customWidth="1"/>
    <col min="2" max="2" width="14.28515625" style="48" customWidth="1"/>
    <col min="3" max="3" width="21" style="48" customWidth="1"/>
    <col min="4" max="4" width="23.28515625" style="48" customWidth="1"/>
    <col min="5" max="5" width="31.42578125" style="48" customWidth="1"/>
    <col min="6" max="6" width="11.42578125" style="49" hidden="1" customWidth="1"/>
    <col min="7" max="7" width="3.7109375" style="49" hidden="1" customWidth="1"/>
    <col min="8" max="8" width="11.42578125" style="49" hidden="1" customWidth="1"/>
    <col min="9" max="9" width="22.7109375" style="49" customWidth="1"/>
    <col min="10" max="11" width="22.7109375" style="54" customWidth="1"/>
    <col min="12" max="12" width="20" style="48" customWidth="1"/>
    <col min="13" max="13" width="32.42578125" style="48" customWidth="1"/>
    <col min="14" max="14" width="54.5703125" style="48" hidden="1" customWidth="1"/>
    <col min="15" max="16" width="10.28515625" style="48" hidden="1" customWidth="1"/>
    <col min="17" max="17" width="15.85546875" style="48" customWidth="1"/>
    <col min="18" max="18" width="29.85546875" style="48" customWidth="1"/>
    <col min="19" max="16384" width="11.42578125" style="48"/>
  </cols>
  <sheetData>
    <row r="1" spans="1:52" ht="45" customHeight="1" thickBot="1" x14ac:dyDescent="0.3">
      <c r="A1" s="162" t="s">
        <v>71</v>
      </c>
      <c r="B1" s="162"/>
      <c r="C1" s="162"/>
      <c r="D1" s="162"/>
      <c r="E1" s="54"/>
      <c r="F1" s="56"/>
      <c r="G1" s="56"/>
      <c r="H1" s="56"/>
      <c r="I1" s="161" t="s">
        <v>166</v>
      </c>
      <c r="J1" s="161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52" ht="21" x14ac:dyDescent="0.35">
      <c r="A2" s="163" t="s">
        <v>123</v>
      </c>
      <c r="B2" s="164"/>
      <c r="C2" s="115" t="s">
        <v>155</v>
      </c>
      <c r="D2" s="114" t="str">
        <f>LEFT(C2,(SEARCH(" ",C2)-1))</f>
        <v>FARMONT</v>
      </c>
      <c r="E2" s="55" t="str">
        <f>IF(VLOOKUP($D$2,Suivis!B:L,11,FALSE)="","","Suivi extérieur:")</f>
        <v>Suivi extérieur:</v>
      </c>
      <c r="F2" s="56"/>
      <c r="G2" s="57"/>
      <c r="H2" s="56"/>
      <c r="I2" s="60" t="str">
        <f>IF(VLOOKUP($D$2,Suivis!B:L,5,FALSE)="","","PAI")</f>
        <v>PAI</v>
      </c>
      <c r="J2" s="61" t="str">
        <f>IF(VLOOKUP($D$2,Suivis!B:L,8,FALSE)="","","RASED")</f>
        <v/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52" ht="19.5" thickBot="1" x14ac:dyDescent="0.35">
      <c r="A3" s="158" t="s">
        <v>98</v>
      </c>
      <c r="B3" s="159"/>
      <c r="C3" s="151">
        <f>VLOOKUP($D$2,'Liste élèves'!B8:E250,4,FALSE)</f>
        <v>39624</v>
      </c>
      <c r="D3" s="152"/>
      <c r="E3" s="160" t="str">
        <f>IF(VLOOKUP($D$2,Suivis!B:L,11,FALSE)="","",VLOOKUP($D$2,Suivis!B:L,11,FALSE))</f>
        <v>orthophonie</v>
      </c>
      <c r="F3" s="56"/>
      <c r="G3" s="56"/>
      <c r="H3" s="56"/>
      <c r="I3" s="60" t="str">
        <f>IF(VLOOKUP($D$2,Suivis!B:L,6,FALSE)="","","PPS")</f>
        <v/>
      </c>
      <c r="J3" s="61" t="str">
        <f>IF(VLOOKUP($D$2,Suivis!B:L,9,FALSE)="","","PPRE")</f>
        <v/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52" ht="20.25" customHeight="1" x14ac:dyDescent="0.25">
      <c r="A4" s="54"/>
      <c r="B4" s="54"/>
      <c r="C4" s="54"/>
      <c r="D4" s="54"/>
      <c r="E4" s="160"/>
      <c r="F4" s="56"/>
      <c r="G4" s="56"/>
      <c r="H4" s="56"/>
      <c r="I4" s="62" t="str">
        <f>IF(VLOOKUP($D$2,Suivis!B:L,7,FALSE)="","","PAP")</f>
        <v/>
      </c>
      <c r="J4" s="63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</row>
    <row r="5" spans="1:52" ht="18.75" x14ac:dyDescent="0.3">
      <c r="A5" s="89"/>
      <c r="B5" s="89"/>
      <c r="C5" s="90"/>
      <c r="D5" s="90"/>
      <c r="E5" s="160"/>
      <c r="F5" s="56"/>
      <c r="G5" s="56"/>
      <c r="H5" s="56"/>
      <c r="I5" s="91"/>
      <c r="J5" s="91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</row>
    <row r="6" spans="1:52" s="66" customFormat="1" ht="21" customHeight="1" x14ac:dyDescent="0.35">
      <c r="A6" s="149" t="s">
        <v>112</v>
      </c>
      <c r="B6" s="153"/>
      <c r="C6" s="153"/>
      <c r="D6" s="150"/>
      <c r="E6" s="160"/>
      <c r="F6" s="65"/>
      <c r="G6" s="65"/>
      <c r="H6" s="65"/>
      <c r="I6" s="65"/>
      <c r="J6" s="64"/>
      <c r="K6" s="64"/>
      <c r="L6" s="149" t="s">
        <v>72</v>
      </c>
      <c r="M6" s="15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52" ht="30.75" customHeight="1" x14ac:dyDescent="0.25">
      <c r="A7" s="92" t="s">
        <v>47</v>
      </c>
      <c r="B7" s="93" t="s">
        <v>67</v>
      </c>
      <c r="C7" s="94" t="s">
        <v>68</v>
      </c>
      <c r="D7" s="94" t="s">
        <v>69</v>
      </c>
      <c r="E7" s="29" t="s">
        <v>50</v>
      </c>
      <c r="F7" s="156" t="s">
        <v>70</v>
      </c>
      <c r="G7" s="156"/>
      <c r="H7" s="156"/>
      <c r="I7" s="156"/>
      <c r="L7" s="157" t="s">
        <v>73</v>
      </c>
      <c r="M7" s="157"/>
      <c r="N7" s="112"/>
      <c r="O7" s="112"/>
      <c r="P7" s="112"/>
      <c r="Q7" s="113" t="s">
        <v>125</v>
      </c>
      <c r="R7" s="113" t="s">
        <v>74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ht="30" x14ac:dyDescent="0.25">
      <c r="A8" s="44">
        <f>IF(B8="","",INDEX(notations!$1:$7,2,ROW(B4)))</f>
        <v>1</v>
      </c>
      <c r="B8" s="58">
        <f>INDEX(notations!$1:$7,1,ROW(B4))</f>
        <v>43143</v>
      </c>
      <c r="C8" s="45" t="str">
        <f>INDEX(notations!$1:$7,3,ROW(B4))</f>
        <v>Les nombres jusqu'à 999</v>
      </c>
      <c r="D8" s="45" t="str">
        <f>INDEX(notations!$1:$7,5,ROW(D4))</f>
        <v>MATHS nombres et calcul</v>
      </c>
      <c r="E8" s="45" t="str">
        <f>INDEX(notations!$1:$7,6,ROW(E4))</f>
        <v>Nommer des nombres de 0 à 999</v>
      </c>
      <c r="F8" s="44">
        <f>IF(E8="","",VLOOKUP($D$2,notations!$B$9:$SJ$250,ROW(D2)+1,FALSE))</f>
        <v>3</v>
      </c>
      <c r="G8" s="44" t="s">
        <v>101</v>
      </c>
      <c r="H8" s="44">
        <f xml:space="preserve"> INDEX(notations!$1:$7,7,ROW(H4))</f>
        <v>15</v>
      </c>
      <c r="I8" s="59" t="str">
        <f>IF($F8/$H8&lt;Configuration!$D$18,Configuration!$H$18,IF($F8/$H8&lt;Configuration!$D$17,Configuration!$H$17,IF($F8/$H8&lt;=Configuration!$D$16,Configuration!$H$16,Configuration!$H$15)))</f>
        <v>Maîtrise insuffisante</v>
      </c>
      <c r="J8" s="67"/>
      <c r="K8" s="67"/>
      <c r="L8" s="155" t="s">
        <v>75</v>
      </c>
      <c r="M8" s="73" t="s">
        <v>76</v>
      </c>
      <c r="N8" s="45" t="s">
        <v>0</v>
      </c>
      <c r="O8" s="71">
        <f>SUMIFS($F$8:$F$501,$D$8:$D$501,$N8)</f>
        <v>0</v>
      </c>
      <c r="P8" s="71">
        <f>SUMIFS($H$8:$H$501,$D$8:$D$501,$N8)</f>
        <v>0</v>
      </c>
      <c r="Q8" s="72" t="str">
        <f t="shared" ref="Q8:Q11" si="0">IF(O8&lt;&gt;0,O8/P8,"")</f>
        <v/>
      </c>
      <c r="R8" s="59" t="str">
        <f>IF(P8=0,"",IF($Q8&lt;Configuration!$D$18,Configuration!$H$18,IF($Q8&lt;Configuration!$D$17,Configuration!$H$17,IF($Q8&lt;=Configuration!$D$16,Configuration!$H$16,Configuration!$H$15))))</f>
        <v/>
      </c>
      <c r="S8" s="54"/>
      <c r="T8" s="54"/>
      <c r="U8" s="54"/>
      <c r="V8" s="54"/>
      <c r="W8" s="54"/>
      <c r="X8" s="54"/>
      <c r="Y8" s="54"/>
      <c r="Z8" s="54"/>
      <c r="AA8" s="76" t="s">
        <v>0</v>
      </c>
      <c r="AB8" s="77">
        <f t="shared" ref="AB8:AB27" si="1">SUMIFS($F$8:$F$501,$D$8:$D$501,$AA8)</f>
        <v>0</v>
      </c>
      <c r="AC8" s="77">
        <f t="shared" ref="AC8:AC27" si="2">SUMIFS($H$8:$H$501,$D$8:$D$501,$AA8)</f>
        <v>0</v>
      </c>
      <c r="AD8" s="78" t="str">
        <f>IF(AB8&lt;&gt;0,AC8/AB8,"")</f>
        <v/>
      </c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45" x14ac:dyDescent="0.25">
      <c r="A9" s="44">
        <f>IF(B9="","",INDEX(notations!$1:$7,2,ROW(B5)))</f>
        <v>1</v>
      </c>
      <c r="B9" s="58">
        <f>INDEX(notations!$1:$7,1,ROW(B5))</f>
        <v>43146</v>
      </c>
      <c r="C9" s="45" t="str">
        <f>INDEX(notations!$1:$7,3,ROW(B5))</f>
        <v>Le verbe</v>
      </c>
      <c r="D9" s="45" t="str">
        <f>INDEX(notations!$1:$7,5,ROW(D5))</f>
        <v>FR étude de la langue (grammaire, orthographe, lexique)</v>
      </c>
      <c r="E9" s="45" t="str">
        <f>INDEX(notations!$1:$7,6,ROW(E5))</f>
        <v>Retrouver le verbe dans une phrase</v>
      </c>
      <c r="F9" s="44">
        <f>IF(E9="","",VLOOKUP($D$2,notations!$B$9:$SJ$250,ROW(D3)+1,FALSE))</f>
        <v>14</v>
      </c>
      <c r="G9" s="44" t="s">
        <v>101</v>
      </c>
      <c r="H9" s="44">
        <f xml:space="preserve"> INDEX(notations!$1:$7,7,ROW(H5))</f>
        <v>25</v>
      </c>
      <c r="I9" s="59" t="str">
        <f>IF($F9/$H9&lt;Configuration!$D$18,Configuration!$H$18,IF($F9/$H9&lt;Configuration!$D$17,Configuration!$H$17,IF($F9/$H9&lt;=Configuration!$D$16,Configuration!$H$16,Configuration!$H$15)))</f>
        <v>Maîtrise partielle</v>
      </c>
      <c r="L9" s="155"/>
      <c r="M9" s="73" t="s">
        <v>77</v>
      </c>
      <c r="N9" s="45" t="s">
        <v>1</v>
      </c>
      <c r="O9" s="71">
        <f t="shared" ref="O9:O27" si="3">SUMIFS($F$8:$F$501,$D$8:$D$501,$N9)</f>
        <v>0</v>
      </c>
      <c r="P9" s="71">
        <f t="shared" ref="P9:P27" si="4">SUMIFS($H$8:$H$501,$D$8:$D$501,$N9)</f>
        <v>0</v>
      </c>
      <c r="Q9" s="72" t="str">
        <f t="shared" si="0"/>
        <v/>
      </c>
      <c r="R9" s="59" t="str">
        <f>IF(P9=0,"",IF($Q9&lt;Configuration!$D$18,Configuration!$H$18,IF($Q9&lt;Configuration!$D$17,Configuration!$H$17,IF($Q9&lt;=Configuration!$D$16,Configuration!$H$16,Configuration!$H$15))))</f>
        <v/>
      </c>
      <c r="S9" s="54"/>
      <c r="T9" s="54"/>
      <c r="U9" s="54"/>
      <c r="V9" s="54"/>
      <c r="W9" s="54"/>
      <c r="X9" s="54"/>
      <c r="Y9" s="54"/>
      <c r="Z9" s="54"/>
      <c r="AA9" s="76" t="s">
        <v>1</v>
      </c>
      <c r="AB9" s="77">
        <f t="shared" si="1"/>
        <v>0</v>
      </c>
      <c r="AC9" s="77">
        <f t="shared" si="2"/>
        <v>0</v>
      </c>
      <c r="AD9" s="78" t="str">
        <f>IF(AB9&lt;&gt;0,AC9/AB9,"")</f>
        <v/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x14ac:dyDescent="0.25">
      <c r="A10" s="44">
        <f>IF(B10="","",INDEX(notations!$1:$7,2,ROW(B6)))</f>
        <v>1</v>
      </c>
      <c r="B10" s="58">
        <f>INDEX(notations!$1:$7,1,ROW(B6))</f>
        <v>43151</v>
      </c>
      <c r="C10" s="45" t="str">
        <f>INDEX(notations!$1:$7,3,ROW(B6))</f>
        <v>Science l'eau</v>
      </c>
      <c r="D10" s="45" t="str">
        <f>INDEX(notations!$1:$7,5,ROW(D6))</f>
        <v>Sciences et technologie</v>
      </c>
      <c r="E10" s="45" t="str">
        <f>INDEX(notations!$1:$7,6,ROW(E6))</f>
        <v>le cycle de l'eau</v>
      </c>
      <c r="F10" s="44">
        <f>IF(E10="","",VLOOKUP($D$2,notations!$B$9:$SJ$250,ROW(D4)+1,FALSE))</f>
        <v>20</v>
      </c>
      <c r="G10" s="44" t="s">
        <v>101</v>
      </c>
      <c r="H10" s="44">
        <f xml:space="preserve"> INDEX(notations!$1:$7,7,ROW(H6))</f>
        <v>30</v>
      </c>
      <c r="I10" s="59" t="str">
        <f>IF($F10/$H10&lt;Configuration!$D$18,Configuration!$H$18,IF($F10/$H10&lt;Configuration!$D$17,Configuration!$H$17,IF($F10/$H10&lt;=Configuration!$D$16,Configuration!$H$16,Configuration!$H$15)))</f>
        <v>Bonne maîtrise</v>
      </c>
      <c r="L10" s="155"/>
      <c r="M10" s="73" t="s">
        <v>78</v>
      </c>
      <c r="N10" s="45" t="s">
        <v>2</v>
      </c>
      <c r="O10" s="71">
        <f t="shared" si="3"/>
        <v>0</v>
      </c>
      <c r="P10" s="71">
        <f t="shared" si="4"/>
        <v>0</v>
      </c>
      <c r="Q10" s="72" t="str">
        <f t="shared" si="0"/>
        <v/>
      </c>
      <c r="R10" s="59" t="str">
        <f>IF(P10=0,"",IF($Q10&lt;Configuration!$D$18,Configuration!$H$18,IF($Q10&lt;Configuration!$D$17,Configuration!$H$17,IF($Q10&lt;=Configuration!$D$16,Configuration!$H$16,Configuration!$H$15))))</f>
        <v/>
      </c>
      <c r="S10" s="54"/>
      <c r="T10" s="54"/>
      <c r="U10" s="54"/>
      <c r="V10" s="54"/>
      <c r="W10" s="54"/>
      <c r="X10" s="54"/>
      <c r="Y10" s="54"/>
      <c r="Z10" s="54"/>
      <c r="AA10" s="76" t="s">
        <v>2</v>
      </c>
      <c r="AB10" s="77">
        <f t="shared" si="1"/>
        <v>0</v>
      </c>
      <c r="AC10" s="77">
        <f t="shared" si="2"/>
        <v>0</v>
      </c>
      <c r="AD10" s="78" t="str">
        <f>IF(AB10&lt;&gt;0,AC10/AB10,"")</f>
        <v/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25.5" x14ac:dyDescent="0.25">
      <c r="A11" s="44">
        <f>IF(B11="","",INDEX(notations!$1:$7,2,ROW(B7)))</f>
        <v>0</v>
      </c>
      <c r="B11" s="58">
        <f>INDEX(notations!$1:$7,1,ROW(B7))</f>
        <v>0</v>
      </c>
      <c r="C11" s="45">
        <f>INDEX(notations!$1:$7,3,ROW(B7))</f>
        <v>0</v>
      </c>
      <c r="D11" s="45">
        <f>INDEX(notations!$1:$7,5,ROW(D7))</f>
        <v>0</v>
      </c>
      <c r="E11" s="45">
        <f>INDEX(notations!$1:$7,6,ROW(E7))</f>
        <v>0</v>
      </c>
      <c r="F11" s="44">
        <f>IF(E11="","",VLOOKUP($D$2,notations!$B$9:$SJ$250,ROW(D5)+1,FALSE))</f>
        <v>0</v>
      </c>
      <c r="G11" s="44" t="s">
        <v>101</v>
      </c>
      <c r="H11" s="44">
        <f xml:space="preserve"> INDEX(notations!$1:$7,7,ROW(H7))</f>
        <v>0</v>
      </c>
      <c r="I11" s="59" t="e">
        <f>IF($F11/$H11&lt;Configuration!$D$18,Configuration!$H$18,IF($F11/$H11&lt;Configuration!$D$17,Configuration!$H$17,IF($F11/$H11&lt;=Configuration!$D$16,Configuration!$H$16,Configuration!$H$15)))</f>
        <v>#DIV/0!</v>
      </c>
      <c r="L11" s="155"/>
      <c r="M11" s="74" t="s">
        <v>79</v>
      </c>
      <c r="N11" s="45" t="s">
        <v>3</v>
      </c>
      <c r="O11" s="71">
        <f t="shared" si="3"/>
        <v>14</v>
      </c>
      <c r="P11" s="71">
        <f t="shared" si="4"/>
        <v>25</v>
      </c>
      <c r="Q11" s="72">
        <f t="shared" si="0"/>
        <v>0.56000000000000005</v>
      </c>
      <c r="R11" s="59" t="str">
        <f>IF(P11=0,"",IF($Q11&lt;Configuration!$D$18,Configuration!$H$18,IF($Q11&lt;Configuration!$D$17,Configuration!$H$17,IF($Q11&lt;=Configuration!$D$16,Configuration!$H$16,Configuration!$H$15))))</f>
        <v>Maîtrise partielle</v>
      </c>
      <c r="S11" s="54"/>
      <c r="T11" s="54"/>
      <c r="U11" s="54"/>
      <c r="V11" s="54"/>
      <c r="W11" s="54"/>
      <c r="X11" s="54"/>
      <c r="Y11" s="54"/>
      <c r="Z11" s="54"/>
      <c r="AA11" s="76" t="s">
        <v>3</v>
      </c>
      <c r="AB11" s="77">
        <f t="shared" si="1"/>
        <v>14</v>
      </c>
      <c r="AC11" s="77">
        <f t="shared" si="2"/>
        <v>25</v>
      </c>
      <c r="AD11" s="78">
        <f>IF(AB11&lt;&gt;0,AC11/AB11,"")</f>
        <v>1.7857142857142858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x14ac:dyDescent="0.25">
      <c r="A12" s="44">
        <f>IF(B12="","",INDEX(notations!$1:$7,2,ROW(B8)))</f>
        <v>0</v>
      </c>
      <c r="B12" s="58">
        <f>INDEX(notations!$1:$7,1,ROW(B8))</f>
        <v>0</v>
      </c>
      <c r="C12" s="45">
        <f>INDEX(notations!$1:$7,3,ROW(B8))</f>
        <v>0</v>
      </c>
      <c r="D12" s="45">
        <f>INDEX(notations!$1:$7,5,ROW(D8))</f>
        <v>0</v>
      </c>
      <c r="E12" s="45">
        <f>INDEX(notations!$1:$7,6,ROW(E8))</f>
        <v>0</v>
      </c>
      <c r="F12" s="44">
        <f>IF(E12="","",VLOOKUP($D$2,notations!$B$9:$SJ$250,ROW(D6)+1,FALSE))</f>
        <v>0</v>
      </c>
      <c r="G12" s="44" t="s">
        <v>101</v>
      </c>
      <c r="H12" s="44">
        <f xml:space="preserve"> INDEX(notations!$1:$7,7,ROW(H8))</f>
        <v>0</v>
      </c>
      <c r="I12" s="59" t="e">
        <f>IF($F12/$H12&lt;Configuration!$D$18,Configuration!$H$18,IF($F12/$H12&lt;Configuration!$D$17,Configuration!$H$17,IF($F12/$H12&lt;=Configuration!$D$16,Configuration!$H$16,Configuration!$H$15)))</f>
        <v>#DIV/0!</v>
      </c>
      <c r="L12" s="155" t="s">
        <v>80</v>
      </c>
      <c r="M12" s="73" t="s">
        <v>81</v>
      </c>
      <c r="N12" s="45" t="s">
        <v>5</v>
      </c>
      <c r="O12" s="71">
        <f t="shared" si="3"/>
        <v>3</v>
      </c>
      <c r="P12" s="71">
        <f t="shared" si="4"/>
        <v>15</v>
      </c>
      <c r="Q12" s="72">
        <f>IF(O12&lt;&gt;0,O12/P12,"")</f>
        <v>0.2</v>
      </c>
      <c r="R12" s="59" t="str">
        <f>IF(P12=0,"",IF($Q12&lt;Configuration!$D$18,Configuration!$H$18,IF($Q12&lt;Configuration!$D$17,Configuration!$H$17,IF($Q12&lt;=Configuration!$D$16,Configuration!$H$16,Configuration!$H$15))))</f>
        <v>Maîtrise insuffisante</v>
      </c>
      <c r="S12" s="54"/>
      <c r="T12" s="54"/>
      <c r="U12" s="54"/>
      <c r="V12" s="54"/>
      <c r="W12" s="54"/>
      <c r="X12" s="54"/>
      <c r="Y12" s="54"/>
      <c r="Z12" s="54"/>
      <c r="AA12" s="76" t="s">
        <v>5</v>
      </c>
      <c r="AB12" s="77">
        <f t="shared" si="1"/>
        <v>3</v>
      </c>
      <c r="AC12" s="77">
        <f t="shared" si="2"/>
        <v>15</v>
      </c>
      <c r="AD12" s="78">
        <f>IF(AB12&lt;&gt;0,AB12/AC12,"")</f>
        <v>0.2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x14ac:dyDescent="0.25">
      <c r="A13" s="44">
        <f>IF(B13="","",INDEX(notations!$1:$7,2,ROW(B9)))</f>
        <v>0</v>
      </c>
      <c r="B13" s="58">
        <f>INDEX(notations!$1:$7,1,ROW(B9))</f>
        <v>0</v>
      </c>
      <c r="C13" s="45">
        <f>INDEX(notations!$1:$7,3,ROW(B9))</f>
        <v>0</v>
      </c>
      <c r="D13" s="45">
        <f>INDEX(notations!$1:$7,5,ROW(D9))</f>
        <v>0</v>
      </c>
      <c r="E13" s="45">
        <f>INDEX(notations!$1:$7,6,ROW(E9))</f>
        <v>0</v>
      </c>
      <c r="F13" s="44">
        <f>IF(E13="","",VLOOKUP($D$2,notations!$B$9:$SJ$250,ROW(D7)+1,FALSE))</f>
        <v>0</v>
      </c>
      <c r="G13" s="44" t="s">
        <v>101</v>
      </c>
      <c r="H13" s="44">
        <f xml:space="preserve"> INDEX(notations!$1:$7,7,ROW(H9))</f>
        <v>0</v>
      </c>
      <c r="I13" s="59" t="e">
        <f>IF($F13/$H13&lt;Configuration!$D$18,Configuration!$H$18,IF($F13/$H13&lt;Configuration!$D$17,Configuration!$H$17,IF($F13/$H13&lt;=Configuration!$D$16,Configuration!$H$16,Configuration!$H$15)))</f>
        <v>#DIV/0!</v>
      </c>
      <c r="L13" s="155"/>
      <c r="M13" s="73" t="s">
        <v>82</v>
      </c>
      <c r="N13" s="45" t="s">
        <v>6</v>
      </c>
      <c r="O13" s="71">
        <f t="shared" si="3"/>
        <v>0</v>
      </c>
      <c r="P13" s="71">
        <f t="shared" si="4"/>
        <v>0</v>
      </c>
      <c r="Q13" s="72" t="str">
        <f t="shared" ref="Q13:Q27" si="5">IF(O13&lt;&gt;0,O13/P13,"")</f>
        <v/>
      </c>
      <c r="R13" s="59" t="str">
        <f>IF(P13=0,"",IF($Q13&lt;Configuration!$D$18,Configuration!$H$18,IF($Q13&lt;Configuration!$D$17,Configuration!$H$17,IF($Q13&lt;=Configuration!$D$16,Configuration!$H$16,Configuration!$H$15))))</f>
        <v/>
      </c>
      <c r="S13" s="54"/>
      <c r="T13" s="54"/>
      <c r="U13" s="54"/>
      <c r="V13" s="54"/>
      <c r="W13" s="54"/>
      <c r="X13" s="54"/>
      <c r="Y13" s="54"/>
      <c r="Z13" s="54"/>
      <c r="AA13" s="76" t="s">
        <v>6</v>
      </c>
      <c r="AB13" s="77">
        <f t="shared" si="1"/>
        <v>0</v>
      </c>
      <c r="AC13" s="77">
        <f t="shared" si="2"/>
        <v>0</v>
      </c>
      <c r="AD13" s="78" t="str">
        <f t="shared" ref="AD13:AD27" si="6">IF(AB13&lt;&gt;0,AC13/AB13,"")</f>
        <v/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x14ac:dyDescent="0.25">
      <c r="A14" s="44">
        <f>IF(B14="","",INDEX(notations!$1:$7,2,ROW(B10)))</f>
        <v>0</v>
      </c>
      <c r="B14" s="58">
        <f>INDEX(notations!$1:$7,1,ROW(B10))</f>
        <v>0</v>
      </c>
      <c r="C14" s="45">
        <f>INDEX(notations!$1:$7,3,ROW(B10))</f>
        <v>0</v>
      </c>
      <c r="D14" s="45">
        <f>INDEX(notations!$1:$7,5,ROW(D10))</f>
        <v>0</v>
      </c>
      <c r="E14" s="45">
        <f>INDEX(notations!$1:$7,6,ROW(E10))</f>
        <v>0</v>
      </c>
      <c r="F14" s="44">
        <f>IF(E14="","",VLOOKUP($D$2,notations!$B$9:$SJ$250,ROW(D8)+1,FALSE))</f>
        <v>0</v>
      </c>
      <c r="G14" s="44" t="s">
        <v>101</v>
      </c>
      <c r="H14" s="44">
        <f xml:space="preserve"> INDEX(notations!$1:$7,7,ROW(H10))</f>
        <v>0</v>
      </c>
      <c r="I14" s="59" t="e">
        <f>IF($F14/$H14&lt;Configuration!$D$18,Configuration!$H$18,IF($F14/$H14&lt;Configuration!$D$17,Configuration!$H$17,IF($F14/$H14&lt;=Configuration!$D$16,Configuration!$H$16,Configuration!$H$15)))</f>
        <v>#DIV/0!</v>
      </c>
      <c r="L14" s="155"/>
      <c r="M14" s="73" t="s">
        <v>83</v>
      </c>
      <c r="N14" s="45" t="s">
        <v>7</v>
      </c>
      <c r="O14" s="71">
        <f t="shared" si="3"/>
        <v>0</v>
      </c>
      <c r="P14" s="71">
        <f t="shared" si="4"/>
        <v>0</v>
      </c>
      <c r="Q14" s="72" t="str">
        <f t="shared" si="5"/>
        <v/>
      </c>
      <c r="R14" s="59" t="str">
        <f>IF(P14=0,"",IF($Q14&lt;Configuration!$D$18,Configuration!$H$18,IF($Q14&lt;Configuration!$D$17,Configuration!$H$17,IF($Q14&lt;=Configuration!$D$16,Configuration!$H$16,Configuration!$H$15))))</f>
        <v/>
      </c>
      <c r="S14" s="54"/>
      <c r="T14" s="54"/>
      <c r="U14" s="54"/>
      <c r="V14" s="54"/>
      <c r="W14" s="54"/>
      <c r="X14" s="54"/>
      <c r="Y14" s="54"/>
      <c r="Z14" s="54"/>
      <c r="AA14" s="76" t="s">
        <v>7</v>
      </c>
      <c r="AB14" s="77">
        <f t="shared" si="1"/>
        <v>0</v>
      </c>
      <c r="AC14" s="77">
        <f t="shared" si="2"/>
        <v>0</v>
      </c>
      <c r="AD14" s="78" t="str">
        <f t="shared" si="6"/>
        <v/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x14ac:dyDescent="0.25">
      <c r="A15" s="44">
        <f>IF(B15="","",INDEX(notations!$1:$7,2,ROW(B11)))</f>
        <v>0</v>
      </c>
      <c r="B15" s="58">
        <f>INDEX(notations!$1:$7,1,ROW(B11))</f>
        <v>0</v>
      </c>
      <c r="C15" s="45">
        <f>INDEX(notations!$1:$7,3,ROW(B11))</f>
        <v>0</v>
      </c>
      <c r="D15" s="45">
        <f>INDEX(notations!$1:$7,5,ROW(D11))</f>
        <v>0</v>
      </c>
      <c r="E15" s="45">
        <f>INDEX(notations!$1:$7,6,ROW(E11))</f>
        <v>0</v>
      </c>
      <c r="F15" s="44">
        <f>IF(E15="","",VLOOKUP($D$2,notations!$B$9:$SJ$250,ROW(D9)+1,FALSE))</f>
        <v>0</v>
      </c>
      <c r="G15" s="44" t="s">
        <v>101</v>
      </c>
      <c r="H15" s="44">
        <f xml:space="preserve"> INDEX(notations!$1:$7,7,ROW(H11))</f>
        <v>0</v>
      </c>
      <c r="I15" s="59" t="e">
        <f>IF($F15/$H15&lt;Configuration!$D$18,Configuration!$H$18,IF($F15/$H15&lt;Configuration!$D$17,Configuration!$H$17,IF($F15/$H15&lt;=Configuration!$D$16,Configuration!$H$16,Configuration!$H$15)))</f>
        <v>#DIV/0!</v>
      </c>
      <c r="L15" s="155" t="s">
        <v>84</v>
      </c>
      <c r="M15" s="155"/>
      <c r="N15" s="45" t="s">
        <v>100</v>
      </c>
      <c r="O15" s="71">
        <f t="shared" si="3"/>
        <v>0</v>
      </c>
      <c r="P15" s="71">
        <f t="shared" si="4"/>
        <v>0</v>
      </c>
      <c r="Q15" s="72" t="str">
        <f t="shared" si="5"/>
        <v/>
      </c>
      <c r="R15" s="59" t="str">
        <f>IF(P15=0,"",IF($Q15&lt;Configuration!$D$18,Configuration!$H$18,IF($Q15&lt;Configuration!$D$17,Configuration!$H$17,IF($Q15&lt;=Configuration!$D$16,Configuration!$H$16,Configuration!$H$15))))</f>
        <v/>
      </c>
      <c r="S15" s="54"/>
      <c r="T15" s="54"/>
      <c r="U15" s="54"/>
      <c r="V15" s="54"/>
      <c r="W15" s="54"/>
      <c r="X15" s="54"/>
      <c r="Y15" s="54"/>
      <c r="Z15" s="54"/>
      <c r="AA15" s="76" t="s">
        <v>100</v>
      </c>
      <c r="AB15" s="77">
        <f t="shared" si="1"/>
        <v>0</v>
      </c>
      <c r="AC15" s="77">
        <f t="shared" si="2"/>
        <v>0</v>
      </c>
      <c r="AD15" s="78" t="str">
        <f t="shared" si="6"/>
        <v/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x14ac:dyDescent="0.25">
      <c r="A16" s="44">
        <f>IF(B16="","",INDEX(notations!$1:$7,2,ROW(B12)))</f>
        <v>0</v>
      </c>
      <c r="B16" s="58">
        <f>INDEX(notations!$1:$7,1,ROW(B12))</f>
        <v>0</v>
      </c>
      <c r="C16" s="45">
        <f>INDEX(notations!$1:$7,3,ROW(B12))</f>
        <v>0</v>
      </c>
      <c r="D16" s="45">
        <f>INDEX(notations!$1:$7,5,ROW(D12))</f>
        <v>0</v>
      </c>
      <c r="E16" s="45">
        <f>INDEX(notations!$1:$7,6,ROW(E12))</f>
        <v>0</v>
      </c>
      <c r="F16" s="44">
        <f>IF(E16="","",VLOOKUP($D$2,notations!$B$9:$SJ$250,ROW(D10)+1,FALSE))</f>
        <v>0</v>
      </c>
      <c r="G16" s="44" t="s">
        <v>101</v>
      </c>
      <c r="H16" s="44">
        <f xml:space="preserve"> INDEX(notations!$1:$7,7,ROW(H12))</f>
        <v>0</v>
      </c>
      <c r="I16" s="59" t="e">
        <f>IF($F16/$H16&lt;Configuration!$D$18,Configuration!$H$18,IF($F16/$H16&lt;Configuration!$D$17,Configuration!$H$17,IF($F16/$H16&lt;=Configuration!$D$16,Configuration!$H$16,Configuration!$H$15)))</f>
        <v>#DIV/0!</v>
      </c>
      <c r="L16" s="155" t="s">
        <v>85</v>
      </c>
      <c r="M16" s="73" t="s">
        <v>86</v>
      </c>
      <c r="N16" s="45" t="s">
        <v>10</v>
      </c>
      <c r="O16" s="71">
        <f t="shared" si="3"/>
        <v>0</v>
      </c>
      <c r="P16" s="71">
        <f t="shared" si="4"/>
        <v>0</v>
      </c>
      <c r="Q16" s="72" t="str">
        <f t="shared" si="5"/>
        <v/>
      </c>
      <c r="R16" s="59" t="str">
        <f>IF(P16=0,"",IF($Q16&lt;Configuration!$D$18,Configuration!$H$18,IF($Q16&lt;Configuration!$D$17,Configuration!$H$17,IF($Q16&lt;=Configuration!$D$16,Configuration!$H$16,Configuration!$H$15))))</f>
        <v/>
      </c>
      <c r="S16" s="54"/>
      <c r="T16" s="54"/>
      <c r="U16" s="54"/>
      <c r="V16" s="54"/>
      <c r="W16" s="54"/>
      <c r="X16" s="54"/>
      <c r="Y16" s="54"/>
      <c r="Z16" s="54"/>
      <c r="AA16" s="76" t="s">
        <v>10</v>
      </c>
      <c r="AB16" s="77">
        <f t="shared" si="1"/>
        <v>0</v>
      </c>
      <c r="AC16" s="77">
        <f t="shared" si="2"/>
        <v>0</v>
      </c>
      <c r="AD16" s="78" t="str">
        <f t="shared" si="6"/>
        <v/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x14ac:dyDescent="0.25">
      <c r="A17" s="44">
        <f>IF(B17="","",INDEX(notations!$1:$7,2,ROW(B13)))</f>
        <v>0</v>
      </c>
      <c r="B17" s="58">
        <f>INDEX(notations!$1:$7,1,ROW(B13))</f>
        <v>0</v>
      </c>
      <c r="C17" s="45">
        <f>INDEX(notations!$1:$7,3,ROW(B13))</f>
        <v>0</v>
      </c>
      <c r="D17" s="45">
        <f>INDEX(notations!$1:$7,5,ROW(D13))</f>
        <v>0</v>
      </c>
      <c r="E17" s="45">
        <f>INDEX(notations!$1:$7,6,ROW(E13))</f>
        <v>0</v>
      </c>
      <c r="F17" s="44">
        <f>IF(E17="","",VLOOKUP($D$2,notations!$B$9:$SJ$250,ROW(D11)+1,FALSE))</f>
        <v>0</v>
      </c>
      <c r="G17" s="44" t="s">
        <v>101</v>
      </c>
      <c r="H17" s="44">
        <f xml:space="preserve"> INDEX(notations!$1:$7,7,ROW(H13))</f>
        <v>0</v>
      </c>
      <c r="I17" s="59" t="e">
        <f>IF($F17/$H17&lt;Configuration!$D$18,Configuration!$H$18,IF($F17/$H17&lt;Configuration!$D$17,Configuration!$H$17,IF($F17/$H17&lt;=Configuration!$D$16,Configuration!$H$16,Configuration!$H$15)))</f>
        <v>#DIV/0!</v>
      </c>
      <c r="L17" s="155"/>
      <c r="M17" s="73" t="s">
        <v>87</v>
      </c>
      <c r="N17" s="45" t="s">
        <v>12</v>
      </c>
      <c r="O17" s="71">
        <f t="shared" si="3"/>
        <v>0</v>
      </c>
      <c r="P17" s="71">
        <f t="shared" si="4"/>
        <v>0</v>
      </c>
      <c r="Q17" s="72" t="str">
        <f t="shared" si="5"/>
        <v/>
      </c>
      <c r="R17" s="59" t="str">
        <f>IF(P17=0,"",IF($Q17&lt;Configuration!$D$18,Configuration!$H$18,IF($Q17&lt;Configuration!$D$17,Configuration!$H$17,IF($Q17&lt;=Configuration!$D$16,Configuration!$H$16,Configuration!$H$15))))</f>
        <v/>
      </c>
      <c r="S17" s="54"/>
      <c r="T17" s="54"/>
      <c r="U17" s="54"/>
      <c r="V17" s="54"/>
      <c r="W17" s="54"/>
      <c r="X17" s="54"/>
      <c r="Y17" s="54"/>
      <c r="Z17" s="54"/>
      <c r="AA17" s="76" t="s">
        <v>12</v>
      </c>
      <c r="AB17" s="77">
        <f t="shared" si="1"/>
        <v>0</v>
      </c>
      <c r="AC17" s="77">
        <f t="shared" si="2"/>
        <v>0</v>
      </c>
      <c r="AD17" s="78" t="str">
        <f t="shared" si="6"/>
        <v/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x14ac:dyDescent="0.25">
      <c r="A18" s="44">
        <f>IF(B18="","",INDEX(notations!$1:$7,2,ROW(B14)))</f>
        <v>0</v>
      </c>
      <c r="B18" s="58">
        <f>INDEX(notations!$1:$7,1,ROW(B14))</f>
        <v>0</v>
      </c>
      <c r="C18" s="45">
        <f>INDEX(notations!$1:$7,3,ROW(B14))</f>
        <v>0</v>
      </c>
      <c r="D18" s="45">
        <f>INDEX(notations!$1:$7,5,ROW(D14))</f>
        <v>0</v>
      </c>
      <c r="E18" s="45">
        <f>INDEX(notations!$1:$7,6,ROW(E14))</f>
        <v>0</v>
      </c>
      <c r="F18" s="44">
        <f>IF(E18="","",VLOOKUP($D$2,notations!$B$9:$SJ$250,ROW(D12)+1,FALSE))</f>
        <v>0</v>
      </c>
      <c r="G18" s="44" t="s">
        <v>101</v>
      </c>
      <c r="H18" s="44">
        <f xml:space="preserve"> INDEX(notations!$1:$7,7,ROW(H14))</f>
        <v>0</v>
      </c>
      <c r="I18" s="59" t="e">
        <f>IF($F18/$H18&lt;Configuration!$D$18,Configuration!$H$18,IF($F18/$H18&lt;Configuration!$D$17,Configuration!$H$17,IF($F18/$H18&lt;=Configuration!$D$16,Configuration!$H$16,Configuration!$H$15)))</f>
        <v>#DIV/0!</v>
      </c>
      <c r="L18" s="155"/>
      <c r="M18" s="73" t="s">
        <v>88</v>
      </c>
      <c r="N18" s="45" t="s">
        <v>13</v>
      </c>
      <c r="O18" s="71">
        <f t="shared" si="3"/>
        <v>0</v>
      </c>
      <c r="P18" s="71">
        <f t="shared" si="4"/>
        <v>0</v>
      </c>
      <c r="Q18" s="72" t="str">
        <f t="shared" si="5"/>
        <v/>
      </c>
      <c r="R18" s="59" t="str">
        <f>IF(P18=0,"",IF($Q18&lt;Configuration!$D$18,Configuration!$H$18,IF($Q18&lt;Configuration!$D$17,Configuration!$H$17,IF($Q18&lt;=Configuration!$D$16,Configuration!$H$16,Configuration!$H$15))))</f>
        <v/>
      </c>
      <c r="S18" s="54"/>
      <c r="T18" s="54"/>
      <c r="U18" s="54"/>
      <c r="V18" s="54"/>
      <c r="W18" s="54"/>
      <c r="X18" s="54"/>
      <c r="Y18" s="54"/>
      <c r="Z18" s="54"/>
      <c r="AA18" s="76" t="s">
        <v>13</v>
      </c>
      <c r="AB18" s="77">
        <f t="shared" si="1"/>
        <v>0</v>
      </c>
      <c r="AC18" s="77">
        <f t="shared" si="2"/>
        <v>0</v>
      </c>
      <c r="AD18" s="78" t="str">
        <f t="shared" si="6"/>
        <v/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x14ac:dyDescent="0.25">
      <c r="A19" s="44">
        <f>IF(B19="","",INDEX(notations!$1:$7,2,ROW(B15)))</f>
        <v>0</v>
      </c>
      <c r="B19" s="58">
        <f>INDEX(notations!$1:$7,1,ROW(B15))</f>
        <v>0</v>
      </c>
      <c r="C19" s="45">
        <f>INDEX(notations!$1:$7,3,ROW(B15))</f>
        <v>0</v>
      </c>
      <c r="D19" s="45">
        <f>INDEX(notations!$1:$7,5,ROW(D15))</f>
        <v>0</v>
      </c>
      <c r="E19" s="45">
        <f>INDEX(notations!$1:$7,6,ROW(E15))</f>
        <v>0</v>
      </c>
      <c r="F19" s="44">
        <f>IF(E19="","",VLOOKUP($D$2,notations!$B$9:$SJ$250,ROW(D13)+1,FALSE))</f>
        <v>0</v>
      </c>
      <c r="G19" s="44" t="s">
        <v>101</v>
      </c>
      <c r="H19" s="44">
        <f xml:space="preserve"> INDEX(notations!$1:$7,7,ROW(H15))</f>
        <v>0</v>
      </c>
      <c r="I19" s="59" t="e">
        <f>IF($F19/$H19&lt;Configuration!$D$18,Configuration!$H$18,IF($F19/$H19&lt;Configuration!$D$17,Configuration!$H$17,IF($F19/$H19&lt;=Configuration!$D$16,Configuration!$H$16,Configuration!$H$15)))</f>
        <v>#DIV/0!</v>
      </c>
      <c r="L19" s="155"/>
      <c r="M19" s="75" t="s">
        <v>89</v>
      </c>
      <c r="N19" s="45" t="s">
        <v>16</v>
      </c>
      <c r="O19" s="71">
        <f t="shared" si="3"/>
        <v>0</v>
      </c>
      <c r="P19" s="71">
        <f t="shared" si="4"/>
        <v>0</v>
      </c>
      <c r="Q19" s="72" t="str">
        <f t="shared" si="5"/>
        <v/>
      </c>
      <c r="R19" s="59" t="str">
        <f>IF(P19=0,"",IF($Q19&lt;Configuration!$D$18,Configuration!$H$18,IF($Q19&lt;Configuration!$D$17,Configuration!$H$17,IF($Q19&lt;=Configuration!$D$16,Configuration!$H$16,Configuration!$H$15))))</f>
        <v/>
      </c>
      <c r="S19" s="54"/>
      <c r="T19" s="54"/>
      <c r="U19" s="54"/>
      <c r="V19" s="54"/>
      <c r="W19" s="54"/>
      <c r="X19" s="54"/>
      <c r="Y19" s="54"/>
      <c r="Z19" s="54"/>
      <c r="AA19" s="76" t="s">
        <v>16</v>
      </c>
      <c r="AB19" s="77">
        <f t="shared" si="1"/>
        <v>0</v>
      </c>
      <c r="AC19" s="77">
        <f t="shared" si="2"/>
        <v>0</v>
      </c>
      <c r="AD19" s="78" t="str">
        <f t="shared" si="6"/>
        <v/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x14ac:dyDescent="0.25">
      <c r="A20" s="44">
        <f>IF(B20="","",INDEX(notations!$1:$7,2,ROW(B16)))</f>
        <v>0</v>
      </c>
      <c r="B20" s="58">
        <f>INDEX(notations!$1:$7,1,ROW(B16))</f>
        <v>0</v>
      </c>
      <c r="C20" s="45">
        <f>INDEX(notations!$1:$7,3,ROW(B16))</f>
        <v>0</v>
      </c>
      <c r="D20" s="45">
        <f>INDEX(notations!$1:$7,5,ROW(D16))</f>
        <v>0</v>
      </c>
      <c r="E20" s="45">
        <f>INDEX(notations!$1:$7,6,ROW(E16))</f>
        <v>0</v>
      </c>
      <c r="F20" s="44">
        <f>IF(E20="","",VLOOKUP($D$2,notations!$B$9:$SJ$250,ROW(D14)+1,FALSE))</f>
        <v>0</v>
      </c>
      <c r="G20" s="44" t="s">
        <v>101</v>
      </c>
      <c r="H20" s="44">
        <f xml:space="preserve"> INDEX(notations!$1:$7,7,ROW(H16))</f>
        <v>0</v>
      </c>
      <c r="I20" s="59" t="e">
        <f>IF($F20/$H20&lt;Configuration!$D$18,Configuration!$H$18,IF($F20/$H20&lt;Configuration!$D$17,Configuration!$H$17,IF($F20/$H20&lt;=Configuration!$D$16,Configuration!$H$16,Configuration!$H$15)))</f>
        <v>#DIV/0!</v>
      </c>
      <c r="L20" s="155"/>
      <c r="M20" s="73" t="s">
        <v>90</v>
      </c>
      <c r="N20" s="45" t="s">
        <v>17</v>
      </c>
      <c r="O20" s="71">
        <f t="shared" si="3"/>
        <v>0</v>
      </c>
      <c r="P20" s="71">
        <f t="shared" si="4"/>
        <v>0</v>
      </c>
      <c r="Q20" s="72" t="str">
        <f t="shared" si="5"/>
        <v/>
      </c>
      <c r="R20" s="59" t="str">
        <f>IF(P20=0,"",IF($Q20&lt;Configuration!$D$18,Configuration!$H$18,IF($Q20&lt;Configuration!$D$17,Configuration!$H$17,IF($Q20&lt;=Configuration!$D$16,Configuration!$H$16,Configuration!$H$15))))</f>
        <v/>
      </c>
      <c r="S20" s="54"/>
      <c r="T20" s="54"/>
      <c r="U20" s="54"/>
      <c r="V20" s="54"/>
      <c r="W20" s="54"/>
      <c r="X20" s="54"/>
      <c r="Y20" s="54"/>
      <c r="Z20" s="54"/>
      <c r="AA20" s="76" t="s">
        <v>17</v>
      </c>
      <c r="AB20" s="77">
        <f t="shared" si="1"/>
        <v>0</v>
      </c>
      <c r="AC20" s="77">
        <f t="shared" si="2"/>
        <v>0</v>
      </c>
      <c r="AD20" s="78" t="str">
        <f t="shared" si="6"/>
        <v/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28.5" x14ac:dyDescent="0.25">
      <c r="A21" s="44">
        <f>IF(B21="","",INDEX(notations!$1:$7,2,ROW(B17)))</f>
        <v>0</v>
      </c>
      <c r="B21" s="58">
        <f>INDEX(notations!$1:$7,1,ROW(B17))</f>
        <v>0</v>
      </c>
      <c r="C21" s="45">
        <f>INDEX(notations!$1:$7,3,ROW(B17))</f>
        <v>0</v>
      </c>
      <c r="D21" s="45">
        <f>INDEX(notations!$1:$7,5,ROW(D17))</f>
        <v>0</v>
      </c>
      <c r="E21" s="45">
        <f>INDEX(notations!$1:$7,6,ROW(E17))</f>
        <v>0</v>
      </c>
      <c r="F21" s="44">
        <f>IF(E21="","",VLOOKUP($D$2,notations!$B$9:$SJ$250,ROW(D15)+1,FALSE))</f>
        <v>0</v>
      </c>
      <c r="G21" s="44" t="s">
        <v>101</v>
      </c>
      <c r="H21" s="44">
        <f xml:space="preserve"> INDEX(notations!$1:$7,7,ROW(H17))</f>
        <v>0</v>
      </c>
      <c r="I21" s="59" t="e">
        <f>IF($F21/$H21&lt;Configuration!$D$18,Configuration!$H$18,IF($F21/$H21&lt;Configuration!$D$17,Configuration!$H$17,IF($F21/$H21&lt;=Configuration!$D$16,Configuration!$H$16,Configuration!$H$15)))</f>
        <v>#DIV/0!</v>
      </c>
      <c r="L21" s="155"/>
      <c r="M21" s="73" t="s">
        <v>91</v>
      </c>
      <c r="N21" s="45" t="s">
        <v>23</v>
      </c>
      <c r="O21" s="71">
        <f t="shared" si="3"/>
        <v>0</v>
      </c>
      <c r="P21" s="71">
        <f t="shared" si="4"/>
        <v>0</v>
      </c>
      <c r="Q21" s="72" t="str">
        <f t="shared" si="5"/>
        <v/>
      </c>
      <c r="R21" s="59" t="str">
        <f>IF(P21=0,"",IF($Q21&lt;Configuration!$D$18,Configuration!$H$18,IF($Q21&lt;Configuration!$D$17,Configuration!$H$17,IF($Q21&lt;=Configuration!$D$16,Configuration!$H$16,Configuration!$H$15))))</f>
        <v/>
      </c>
      <c r="S21" s="54"/>
      <c r="T21" s="54"/>
      <c r="U21" s="54"/>
      <c r="V21" s="54"/>
      <c r="W21" s="54"/>
      <c r="X21" s="54"/>
      <c r="Y21" s="54"/>
      <c r="Z21" s="54"/>
      <c r="AA21" s="76" t="s">
        <v>23</v>
      </c>
      <c r="AB21" s="77">
        <f t="shared" si="1"/>
        <v>0</v>
      </c>
      <c r="AC21" s="77">
        <f t="shared" si="2"/>
        <v>0</v>
      </c>
      <c r="AD21" s="78" t="str">
        <f t="shared" si="6"/>
        <v/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x14ac:dyDescent="0.25">
      <c r="A22" s="44">
        <f>IF(B22="","",INDEX(notations!$1:$7,2,ROW(B18)))</f>
        <v>0</v>
      </c>
      <c r="B22" s="58">
        <f>INDEX(notations!$1:$7,1,ROW(B18))</f>
        <v>0</v>
      </c>
      <c r="C22" s="45">
        <f>INDEX(notations!$1:$7,3,ROW(B18))</f>
        <v>0</v>
      </c>
      <c r="D22" s="45">
        <f>INDEX(notations!$1:$7,5,ROW(D18))</f>
        <v>0</v>
      </c>
      <c r="E22" s="45">
        <f>INDEX(notations!$1:$7,6,ROW(E18))</f>
        <v>0</v>
      </c>
      <c r="F22" s="44">
        <f>IF(E22="","",VLOOKUP($D$2,notations!$B$9:$SJ$250,ROW(D16)+1,FALSE))</f>
        <v>0</v>
      </c>
      <c r="G22" s="44" t="s">
        <v>101</v>
      </c>
      <c r="H22" s="44">
        <f xml:space="preserve"> INDEX(notations!$1:$7,7,ROW(H18))</f>
        <v>0</v>
      </c>
      <c r="I22" s="59" t="e">
        <f>IF($F22/$H22&lt;Configuration!$D$18,Configuration!$H$18,IF($F22/$H22&lt;Configuration!$D$17,Configuration!$H$17,IF($F22/$H22&lt;=Configuration!$D$16,Configuration!$H$16,Configuration!$H$15)))</f>
        <v>#DIV/0!</v>
      </c>
      <c r="L22" s="155" t="s">
        <v>27</v>
      </c>
      <c r="M22" s="155"/>
      <c r="N22" s="45" t="s">
        <v>27</v>
      </c>
      <c r="O22" s="71">
        <f t="shared" si="3"/>
        <v>20</v>
      </c>
      <c r="P22" s="71">
        <f t="shared" si="4"/>
        <v>30</v>
      </c>
      <c r="Q22" s="72">
        <f t="shared" si="5"/>
        <v>0.66666666666666663</v>
      </c>
      <c r="R22" s="59" t="str">
        <f>IF(P22=0,"",IF($Q22&lt;Configuration!$D$18,Configuration!$H$18,IF($Q22&lt;Configuration!$D$17,Configuration!$H$17,IF($Q22&lt;=Configuration!$D$16,Configuration!$H$16,Configuration!$H$15))))</f>
        <v>Bonne maîtrise</v>
      </c>
      <c r="S22" s="54"/>
      <c r="T22" s="54"/>
      <c r="U22" s="54"/>
      <c r="V22" s="54"/>
      <c r="W22" s="54"/>
      <c r="X22" s="54"/>
      <c r="Y22" s="54"/>
      <c r="Z22" s="54"/>
      <c r="AA22" s="76" t="s">
        <v>27</v>
      </c>
      <c r="AB22" s="77">
        <f t="shared" si="1"/>
        <v>20</v>
      </c>
      <c r="AC22" s="77">
        <f t="shared" si="2"/>
        <v>30</v>
      </c>
      <c r="AD22" s="78">
        <f t="shared" si="6"/>
        <v>1.5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x14ac:dyDescent="0.25">
      <c r="A23" s="44">
        <f>IF(B23="","",INDEX(notations!$1:$7,2,ROW(B19)))</f>
        <v>0</v>
      </c>
      <c r="B23" s="58">
        <f>INDEX(notations!$1:$7,1,ROW(B19))</f>
        <v>0</v>
      </c>
      <c r="C23" s="45">
        <f>INDEX(notations!$1:$7,3,ROW(B19))</f>
        <v>0</v>
      </c>
      <c r="D23" s="45">
        <f>INDEX(notations!$1:$7,5,ROW(D19))</f>
        <v>0</v>
      </c>
      <c r="E23" s="45">
        <f>INDEX(notations!$1:$7,6,ROW(E19))</f>
        <v>0</v>
      </c>
      <c r="F23" s="44">
        <f>IF(E23="","",VLOOKUP($D$2,notations!$B$9:$SJ$250,ROW(D17)+1,FALSE))</f>
        <v>0</v>
      </c>
      <c r="G23" s="44" t="s">
        <v>101</v>
      </c>
      <c r="H23" s="44">
        <f xml:space="preserve"> INDEX(notations!$1:$7,7,ROW(H19))</f>
        <v>0</v>
      </c>
      <c r="I23" s="59" t="e">
        <f>IF($F23/$H23&lt;Configuration!$D$18,Configuration!$H$18,IF($F23/$H23&lt;Configuration!$D$17,Configuration!$H$17,IF($F23/$H23&lt;=Configuration!$D$16,Configuration!$H$16,Configuration!$H$15)))</f>
        <v>#DIV/0!</v>
      </c>
      <c r="L23" s="155" t="s">
        <v>31</v>
      </c>
      <c r="M23" s="155"/>
      <c r="N23" s="45" t="s">
        <v>31</v>
      </c>
      <c r="O23" s="71">
        <f t="shared" si="3"/>
        <v>0</v>
      </c>
      <c r="P23" s="71">
        <f t="shared" si="4"/>
        <v>0</v>
      </c>
      <c r="Q23" s="72" t="str">
        <f t="shared" si="5"/>
        <v/>
      </c>
      <c r="R23" s="59" t="str">
        <f>IF(P23=0,"",IF($Q23&lt;Configuration!$D$18,Configuration!$H$18,IF($Q23&lt;Configuration!$D$17,Configuration!$H$17,IF($Q23&lt;=Configuration!$D$16,Configuration!$H$16,Configuration!$H$15))))</f>
        <v/>
      </c>
      <c r="S23" s="54"/>
      <c r="T23" s="54"/>
      <c r="U23" s="54"/>
      <c r="V23" s="54"/>
      <c r="W23" s="54"/>
      <c r="X23" s="54"/>
      <c r="Y23" s="54"/>
      <c r="Z23" s="54"/>
      <c r="AA23" s="76" t="s">
        <v>31</v>
      </c>
      <c r="AB23" s="77">
        <f t="shared" si="1"/>
        <v>0</v>
      </c>
      <c r="AC23" s="77">
        <f t="shared" si="2"/>
        <v>0</v>
      </c>
      <c r="AD23" s="78" t="str">
        <f t="shared" si="6"/>
        <v/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x14ac:dyDescent="0.25">
      <c r="A24" s="44">
        <f>IF(B24="","",INDEX(notations!$1:$7,2,ROW(B20)))</f>
        <v>0</v>
      </c>
      <c r="B24" s="58">
        <f>INDEX(notations!$1:$7,1,ROW(B20))</f>
        <v>0</v>
      </c>
      <c r="C24" s="45">
        <f>INDEX(notations!$1:$7,3,ROW(B20))</f>
        <v>0</v>
      </c>
      <c r="D24" s="45">
        <f>INDEX(notations!$1:$7,5,ROW(D20))</f>
        <v>0</v>
      </c>
      <c r="E24" s="45">
        <f>INDEX(notations!$1:$7,6,ROW(E20))</f>
        <v>0</v>
      </c>
      <c r="F24" s="44">
        <f>IF(E24="","",VLOOKUP($D$2,notations!$B$9:$SJ$250,ROW(D18)+1,FALSE))</f>
        <v>0</v>
      </c>
      <c r="G24" s="44" t="s">
        <v>101</v>
      </c>
      <c r="H24" s="44">
        <f xml:space="preserve"> INDEX(notations!$1:$7,7,ROW(H20))</f>
        <v>0</v>
      </c>
      <c r="I24" s="59" t="e">
        <f>IF($F24/$H24&lt;Configuration!$D$18,Configuration!$H$18,IF($F24/$H24&lt;Configuration!$D$17,Configuration!$H$17,IF($F24/$H24&lt;=Configuration!$D$16,Configuration!$H$16,Configuration!$H$15)))</f>
        <v>#DIV/0!</v>
      </c>
      <c r="L24" s="155" t="s">
        <v>92</v>
      </c>
      <c r="M24" s="73" t="s">
        <v>93</v>
      </c>
      <c r="N24" s="45" t="s">
        <v>35</v>
      </c>
      <c r="O24" s="71">
        <f t="shared" si="3"/>
        <v>0</v>
      </c>
      <c r="P24" s="71">
        <f t="shared" si="4"/>
        <v>0</v>
      </c>
      <c r="Q24" s="72" t="str">
        <f t="shared" si="5"/>
        <v/>
      </c>
      <c r="R24" s="59" t="str">
        <f>IF(P24=0,"",IF($Q24&lt;Configuration!$D$18,Configuration!$H$18,IF($Q24&lt;Configuration!$D$17,Configuration!$H$17,IF($Q24&lt;=Configuration!$D$16,Configuration!$H$16,Configuration!$H$15))))</f>
        <v/>
      </c>
      <c r="S24" s="54"/>
      <c r="T24" s="54"/>
      <c r="U24" s="54"/>
      <c r="V24" s="54"/>
      <c r="W24" s="54"/>
      <c r="X24" s="54"/>
      <c r="Y24" s="54"/>
      <c r="Z24" s="54"/>
      <c r="AA24" s="76" t="s">
        <v>35</v>
      </c>
      <c r="AB24" s="77">
        <f t="shared" si="1"/>
        <v>0</v>
      </c>
      <c r="AC24" s="77">
        <f t="shared" si="2"/>
        <v>0</v>
      </c>
      <c r="AD24" s="78" t="str">
        <f t="shared" si="6"/>
        <v/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x14ac:dyDescent="0.25">
      <c r="A25" s="44">
        <f>IF(B25="","",INDEX(notations!$1:$7,2,ROW(B21)))</f>
        <v>0</v>
      </c>
      <c r="B25" s="58">
        <f>INDEX(notations!$1:$7,1,ROW(B21))</f>
        <v>0</v>
      </c>
      <c r="C25" s="45">
        <f>INDEX(notations!$1:$7,3,ROW(B21))</f>
        <v>0</v>
      </c>
      <c r="D25" s="45">
        <f>INDEX(notations!$1:$7,5,ROW(D21))</f>
        <v>0</v>
      </c>
      <c r="E25" s="45">
        <f>INDEX(notations!$1:$7,6,ROW(E21))</f>
        <v>0</v>
      </c>
      <c r="F25" s="44">
        <f>IF(E25="","",VLOOKUP($D$2,notations!$B$9:$SJ$250,ROW(D19)+1,FALSE))</f>
        <v>0</v>
      </c>
      <c r="G25" s="44" t="s">
        <v>101</v>
      </c>
      <c r="H25" s="44">
        <f xml:space="preserve"> INDEX(notations!$1:$7,7,ROW(H21))</f>
        <v>0</v>
      </c>
      <c r="I25" s="59" t="e">
        <f>IF($F25/$H25&lt;Configuration!$D$18,Configuration!$H$18,IF($F25/$H25&lt;Configuration!$D$17,Configuration!$H$17,IF($F25/$H25&lt;=Configuration!$D$16,Configuration!$H$16,Configuration!$H$15)))</f>
        <v>#DIV/0!</v>
      </c>
      <c r="L25" s="155"/>
      <c r="M25" s="73" t="s">
        <v>94</v>
      </c>
      <c r="N25" s="45" t="s">
        <v>95</v>
      </c>
      <c r="O25" s="71">
        <f t="shared" si="3"/>
        <v>0</v>
      </c>
      <c r="P25" s="71">
        <f t="shared" si="4"/>
        <v>0</v>
      </c>
      <c r="Q25" s="72" t="str">
        <f t="shared" si="5"/>
        <v/>
      </c>
      <c r="R25" s="59" t="str">
        <f>IF(P25=0,"",IF($Q25&lt;Configuration!$D$18,Configuration!$H$18,IF($Q25&lt;Configuration!$D$17,Configuration!$H$17,IF($Q25&lt;=Configuration!$D$16,Configuration!$H$16,Configuration!$H$15))))</f>
        <v/>
      </c>
      <c r="S25" s="54"/>
      <c r="T25" s="54"/>
      <c r="U25" s="54"/>
      <c r="V25" s="54"/>
      <c r="W25" s="54"/>
      <c r="X25" s="54"/>
      <c r="Y25" s="54"/>
      <c r="Z25" s="54"/>
      <c r="AA25" s="76" t="s">
        <v>95</v>
      </c>
      <c r="AB25" s="77">
        <f t="shared" si="1"/>
        <v>0</v>
      </c>
      <c r="AC25" s="77">
        <f t="shared" si="2"/>
        <v>0</v>
      </c>
      <c r="AD25" s="78" t="str">
        <f t="shared" si="6"/>
        <v/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x14ac:dyDescent="0.25">
      <c r="A26" s="44">
        <f>IF(B26="","",INDEX(notations!$1:$7,2,ROW(B22)))</f>
        <v>0</v>
      </c>
      <c r="B26" s="58">
        <f>INDEX(notations!$1:$7,1,ROW(B22))</f>
        <v>0</v>
      </c>
      <c r="C26" s="45">
        <f>INDEX(notations!$1:$7,3,ROW(B22))</f>
        <v>0</v>
      </c>
      <c r="D26" s="45">
        <f>INDEX(notations!$1:$7,5,ROW(D22))</f>
        <v>0</v>
      </c>
      <c r="E26" s="45">
        <f>INDEX(notations!$1:$7,6,ROW(E22))</f>
        <v>0</v>
      </c>
      <c r="F26" s="44">
        <f>IF(E26="","",VLOOKUP($D$2,notations!$B$9:$SJ$250,ROW(D20)+1,FALSE))</f>
        <v>0</v>
      </c>
      <c r="G26" s="44" t="s">
        <v>101</v>
      </c>
      <c r="H26" s="44">
        <f xml:space="preserve"> INDEX(notations!$1:$7,7,ROW(H22))</f>
        <v>0</v>
      </c>
      <c r="I26" s="59" t="e">
        <f>IF($F26/$H26&lt;Configuration!$D$18,Configuration!$H$18,IF($F26/$H26&lt;Configuration!$D$17,Configuration!$H$17,IF($F26/$H26&lt;=Configuration!$D$16,Configuration!$H$16,Configuration!$H$15)))</f>
        <v>#DIV/0!</v>
      </c>
      <c r="L26" s="155"/>
      <c r="M26" s="73" t="s">
        <v>96</v>
      </c>
      <c r="N26" s="45" t="s">
        <v>37</v>
      </c>
      <c r="O26" s="71">
        <f t="shared" si="3"/>
        <v>0</v>
      </c>
      <c r="P26" s="71">
        <f t="shared" si="4"/>
        <v>0</v>
      </c>
      <c r="Q26" s="72" t="str">
        <f t="shared" si="5"/>
        <v/>
      </c>
      <c r="R26" s="59" t="str">
        <f>IF(P26=0,"",IF($Q26&lt;Configuration!$D$18,Configuration!$H$18,IF($Q26&lt;Configuration!$D$17,Configuration!$H$17,IF($Q26&lt;=Configuration!$D$16,Configuration!$H$16,Configuration!$H$15))))</f>
        <v/>
      </c>
      <c r="S26" s="54"/>
      <c r="T26" s="54"/>
      <c r="U26" s="54"/>
      <c r="V26" s="54"/>
      <c r="W26" s="54"/>
      <c r="X26" s="54"/>
      <c r="Y26" s="54"/>
      <c r="Z26" s="54"/>
      <c r="AA26" s="76" t="s">
        <v>37</v>
      </c>
      <c r="AB26" s="77">
        <f t="shared" si="1"/>
        <v>0</v>
      </c>
      <c r="AC26" s="77">
        <f t="shared" si="2"/>
        <v>0</v>
      </c>
      <c r="AD26" s="78" t="str">
        <f t="shared" si="6"/>
        <v/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x14ac:dyDescent="0.25">
      <c r="A27" s="44">
        <f>IF(B27="","",INDEX(notations!$1:$7,2,ROW(B23)))</f>
        <v>0</v>
      </c>
      <c r="B27" s="58">
        <f>INDEX(notations!$1:$7,1,ROW(B23))</f>
        <v>0</v>
      </c>
      <c r="C27" s="45">
        <f>INDEX(notations!$1:$7,3,ROW(B23))</f>
        <v>0</v>
      </c>
      <c r="D27" s="45">
        <f>INDEX(notations!$1:$7,5,ROW(D23))</f>
        <v>0</v>
      </c>
      <c r="E27" s="45">
        <f>INDEX(notations!$1:$7,6,ROW(E23))</f>
        <v>0</v>
      </c>
      <c r="F27" s="44">
        <f>IF(E27="","",VLOOKUP($D$2,notations!$B$9:$SJ$250,ROW(D21)+1,FALSE))</f>
        <v>0</v>
      </c>
      <c r="G27" s="44" t="s">
        <v>101</v>
      </c>
      <c r="H27" s="44">
        <f xml:space="preserve"> INDEX(notations!$1:$7,7,ROW(H23))</f>
        <v>0</v>
      </c>
      <c r="I27" s="59" t="e">
        <f>IF($F27/$H27&lt;Configuration!$D$18,Configuration!$H$18,IF($F27/$H27&lt;Configuration!$D$17,Configuration!$H$17,IF($F27/$H27&lt;=Configuration!$D$16,Configuration!$H$16,Configuration!$H$15)))</f>
        <v>#DIV/0!</v>
      </c>
      <c r="L27" s="154" t="s">
        <v>97</v>
      </c>
      <c r="M27" s="154"/>
      <c r="N27" s="45" t="s">
        <v>39</v>
      </c>
      <c r="O27" s="71">
        <f t="shared" si="3"/>
        <v>0</v>
      </c>
      <c r="P27" s="71">
        <f t="shared" si="4"/>
        <v>0</v>
      </c>
      <c r="Q27" s="72" t="str">
        <f t="shared" si="5"/>
        <v/>
      </c>
      <c r="R27" s="59" t="str">
        <f>IF(P27=0,"",IF($Q27&lt;Configuration!$D$18,Configuration!$H$18,IF($Q27&lt;Configuration!$D$17,Configuration!$H$17,IF($Q27&lt;=Configuration!$D$16,Configuration!$H$16,Configuration!$H$15))))</f>
        <v/>
      </c>
      <c r="S27" s="54"/>
      <c r="T27" s="54"/>
      <c r="U27" s="54"/>
      <c r="V27" s="54"/>
      <c r="W27" s="54"/>
      <c r="X27" s="54"/>
      <c r="Y27" s="54"/>
      <c r="Z27" s="54"/>
      <c r="AA27" s="76" t="s">
        <v>39</v>
      </c>
      <c r="AB27" s="77">
        <f t="shared" si="1"/>
        <v>0</v>
      </c>
      <c r="AC27" s="77">
        <f t="shared" si="2"/>
        <v>0</v>
      </c>
      <c r="AD27" s="78" t="str">
        <f t="shared" si="6"/>
        <v/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x14ac:dyDescent="0.25">
      <c r="A28" s="44">
        <f>IF(B28="","",INDEX(notations!$1:$7,2,ROW(B24)))</f>
        <v>0</v>
      </c>
      <c r="B28" s="58">
        <f>INDEX(notations!$1:$7,1,ROW(B24))</f>
        <v>0</v>
      </c>
      <c r="C28" s="45">
        <f>INDEX(notations!$1:$7,3,ROW(B24))</f>
        <v>0</v>
      </c>
      <c r="D28" s="45">
        <f>INDEX(notations!$1:$7,5,ROW(D24))</f>
        <v>0</v>
      </c>
      <c r="E28" s="45">
        <f>INDEX(notations!$1:$7,6,ROW(E24))</f>
        <v>0</v>
      </c>
      <c r="F28" s="44">
        <f>IF(E28="","",VLOOKUP($D$2,notations!$B$9:$SJ$250,ROW(D22)+1,FALSE))</f>
        <v>0</v>
      </c>
      <c r="G28" s="44" t="s">
        <v>101</v>
      </c>
      <c r="H28" s="44">
        <f xml:space="preserve"> INDEX(notations!$1:$7,7,ROW(H24))</f>
        <v>0</v>
      </c>
      <c r="I28" s="59" t="e">
        <f>IF($F28/$H28&lt;Configuration!$D$18,Configuration!$H$18,IF($F28/$H28&lt;Configuration!$D$17,Configuration!$H$17,IF($F28/$H28&lt;=Configuration!$D$16,Configuration!$H$16,Configuration!$H$15)))</f>
        <v>#DIV/0!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x14ac:dyDescent="0.25">
      <c r="A29" s="44">
        <f>IF(B29="","",INDEX(notations!$1:$7,2,ROW(B25)))</f>
        <v>0</v>
      </c>
      <c r="B29" s="58">
        <f>INDEX(notations!$1:$7,1,ROW(B25))</f>
        <v>0</v>
      </c>
      <c r="C29" s="45">
        <f>INDEX(notations!$1:$7,3,ROW(B25))</f>
        <v>0</v>
      </c>
      <c r="D29" s="45">
        <f>INDEX(notations!$1:$7,5,ROW(D25))</f>
        <v>0</v>
      </c>
      <c r="E29" s="45">
        <f>INDEX(notations!$1:$7,6,ROW(E25))</f>
        <v>0</v>
      </c>
      <c r="F29" s="44">
        <f>IF(E29="","",VLOOKUP($D$2,notations!$B$9:$SJ$250,ROW(D23)+1,FALSE))</f>
        <v>0</v>
      </c>
      <c r="G29" s="44" t="s">
        <v>101</v>
      </c>
      <c r="H29" s="44">
        <f xml:space="preserve"> INDEX(notations!$1:$7,7,ROW(H25))</f>
        <v>0</v>
      </c>
      <c r="I29" s="59" t="e">
        <f>IF($F29/$H29&lt;Configuration!$D$18,Configuration!$H$18,IF($F29/$H29&lt;Configuration!$D$17,Configuration!$H$17,IF($F29/$H29&lt;=Configuration!$D$16,Configuration!$H$16,Configuration!$H$15)))</f>
        <v>#DIV/0!</v>
      </c>
      <c r="L29" s="54"/>
      <c r="M29" s="54"/>
      <c r="N29" s="54"/>
      <c r="O29" s="54"/>
      <c r="P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x14ac:dyDescent="0.25">
      <c r="A30" s="44">
        <f>IF(B30="","",INDEX(notations!$1:$7,2,ROW(B26)))</f>
        <v>0</v>
      </c>
      <c r="B30" s="58">
        <f>INDEX(notations!$1:$7,1,ROW(B26))</f>
        <v>0</v>
      </c>
      <c r="C30" s="45">
        <f>INDEX(notations!$1:$7,3,ROW(B26))</f>
        <v>0</v>
      </c>
      <c r="D30" s="45">
        <f>INDEX(notations!$1:$7,5,ROW(D26))</f>
        <v>0</v>
      </c>
      <c r="E30" s="45">
        <f>INDEX(notations!$1:$7,6,ROW(E26))</f>
        <v>0</v>
      </c>
      <c r="F30" s="44">
        <f>IF(E30="","",VLOOKUP($D$2,notations!$B$9:$SJ$250,ROW(D24)+1,FALSE))</f>
        <v>0</v>
      </c>
      <c r="G30" s="44" t="s">
        <v>101</v>
      </c>
      <c r="H30" s="44">
        <f xml:space="preserve"> INDEX(notations!$1:$7,7,ROW(H26))</f>
        <v>0</v>
      </c>
      <c r="I30" s="59" t="e">
        <f>IF($F30/$H30&lt;Configuration!$D$18,Configuration!$H$18,IF($F30/$H30&lt;Configuration!$D$17,Configuration!$H$17,IF($F30/$H30&lt;=Configuration!$D$16,Configuration!$H$16,Configuration!$H$15)))</f>
        <v>#DIV/0!</v>
      </c>
      <c r="L30" s="54"/>
      <c r="M30" s="54"/>
      <c r="N30" s="54"/>
      <c r="O30" s="54"/>
      <c r="P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x14ac:dyDescent="0.25">
      <c r="A31" s="44">
        <f>IF(B31="","",INDEX(notations!$1:$7,2,ROW(B27)))</f>
        <v>0</v>
      </c>
      <c r="B31" s="58">
        <f>INDEX(notations!$1:$7,1,ROW(B27))</f>
        <v>0</v>
      </c>
      <c r="C31" s="45">
        <f>INDEX(notations!$1:$7,3,ROW(B27))</f>
        <v>0</v>
      </c>
      <c r="D31" s="45">
        <f>INDEX(notations!$1:$7,5,ROW(D27))</f>
        <v>0</v>
      </c>
      <c r="E31" s="45">
        <f>INDEX(notations!$1:$7,6,ROW(E27))</f>
        <v>0</v>
      </c>
      <c r="F31" s="44">
        <f>IF(E31="","",VLOOKUP($D$2,notations!$B$9:$SJ$250,ROW(D25)+1,FALSE))</f>
        <v>0</v>
      </c>
      <c r="G31" s="44" t="s">
        <v>101</v>
      </c>
      <c r="H31" s="44">
        <f xml:space="preserve"> INDEX(notations!$1:$7,7,ROW(H27))</f>
        <v>0</v>
      </c>
      <c r="I31" s="59" t="e">
        <f>IF($F31/$H31&lt;Configuration!$D$18,Configuration!$H$18,IF($F31/$H31&lt;Configuration!$D$17,Configuration!$H$17,IF($F31/$H31&lt;=Configuration!$D$16,Configuration!$H$16,Configuration!$H$15)))</f>
        <v>#DIV/0!</v>
      </c>
      <c r="L31" s="54"/>
      <c r="M31" s="54"/>
      <c r="N31" s="54"/>
      <c r="O31" s="54"/>
      <c r="P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x14ac:dyDescent="0.25">
      <c r="A32" s="44">
        <f>IF(B32="","",INDEX(notations!$1:$7,2,ROW(B28)))</f>
        <v>0</v>
      </c>
      <c r="B32" s="58">
        <f>INDEX(notations!$1:$7,1,ROW(B28))</f>
        <v>0</v>
      </c>
      <c r="C32" s="45">
        <f>INDEX(notations!$1:$7,3,ROW(B28))</f>
        <v>0</v>
      </c>
      <c r="D32" s="45">
        <f>INDEX(notations!$1:$7,5,ROW(D28))</f>
        <v>0</v>
      </c>
      <c r="E32" s="45">
        <f>INDEX(notations!$1:$7,6,ROW(E28))</f>
        <v>0</v>
      </c>
      <c r="F32" s="44">
        <f>IF(E32="","",VLOOKUP($D$2,notations!$B$9:$SJ$250,ROW(D26)+1,FALSE))</f>
        <v>0</v>
      </c>
      <c r="G32" s="44" t="s">
        <v>101</v>
      </c>
      <c r="H32" s="44">
        <f xml:space="preserve"> INDEX(notations!$1:$7,7,ROW(H28))</f>
        <v>0</v>
      </c>
      <c r="I32" s="59" t="e">
        <f>IF($F32/$H32&lt;Configuration!$D$18,Configuration!$H$18,IF($F32/$H32&lt;Configuration!$D$17,Configuration!$H$17,IF($F32/$H32&lt;=Configuration!$D$16,Configuration!$H$16,Configuration!$H$15)))</f>
        <v>#DIV/0!</v>
      </c>
      <c r="L32" s="54"/>
      <c r="M32" s="54"/>
      <c r="N32" s="54"/>
      <c r="O32" s="54"/>
      <c r="P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1:52" x14ac:dyDescent="0.25">
      <c r="A33" s="44">
        <f>IF(B33="","",INDEX(notations!$1:$7,2,ROW(B29)))</f>
        <v>0</v>
      </c>
      <c r="B33" s="58">
        <f>INDEX(notations!$1:$7,1,ROW(B29))</f>
        <v>0</v>
      </c>
      <c r="C33" s="45">
        <f>INDEX(notations!$1:$7,3,ROW(B29))</f>
        <v>0</v>
      </c>
      <c r="D33" s="45">
        <f>INDEX(notations!$1:$7,5,ROW(D29))</f>
        <v>0</v>
      </c>
      <c r="E33" s="45">
        <f>INDEX(notations!$1:$7,6,ROW(E29))</f>
        <v>0</v>
      </c>
      <c r="F33" s="44">
        <f>IF(E33="","",VLOOKUP($D$2,notations!$B$9:$SJ$250,ROW(D27)+1,FALSE))</f>
        <v>0</v>
      </c>
      <c r="G33" s="44" t="s">
        <v>101</v>
      </c>
      <c r="H33" s="44">
        <f xml:space="preserve"> INDEX(notations!$1:$7,7,ROW(H29))</f>
        <v>0</v>
      </c>
      <c r="I33" s="59" t="e">
        <f>IF($F33/$H33&lt;Configuration!$D$18,Configuration!$H$18,IF($F33/$H33&lt;Configuration!$D$17,Configuration!$H$17,IF($F33/$H33&lt;=Configuration!$D$16,Configuration!$H$16,Configuration!$H$15)))</f>
        <v>#DIV/0!</v>
      </c>
      <c r="L33" s="54"/>
      <c r="M33" s="54"/>
      <c r="N33" s="54"/>
      <c r="O33" s="54"/>
      <c r="P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1:52" x14ac:dyDescent="0.25">
      <c r="A34" s="44">
        <f>IF(B34="","",INDEX(notations!$1:$7,2,ROW(B30)))</f>
        <v>0</v>
      </c>
      <c r="B34" s="58">
        <f>INDEX(notations!$1:$7,1,ROW(B30))</f>
        <v>0</v>
      </c>
      <c r="C34" s="45">
        <f>INDEX(notations!$1:$7,3,ROW(B30))</f>
        <v>0</v>
      </c>
      <c r="D34" s="45">
        <f>INDEX(notations!$1:$7,5,ROW(D30))</f>
        <v>0</v>
      </c>
      <c r="E34" s="45">
        <f>INDEX(notations!$1:$7,6,ROW(E30))</f>
        <v>0</v>
      </c>
      <c r="F34" s="44">
        <f>IF(E34="","",VLOOKUP($D$2,notations!$B$9:$SJ$250,ROW(D28)+1,FALSE))</f>
        <v>0</v>
      </c>
      <c r="G34" s="44" t="s">
        <v>101</v>
      </c>
      <c r="H34" s="44">
        <f xml:space="preserve"> INDEX(notations!$1:$7,7,ROW(H30))</f>
        <v>0</v>
      </c>
      <c r="I34" s="59" t="e">
        <f>IF($F34/$H34&lt;Configuration!$D$18,Configuration!$H$18,IF($F34/$H34&lt;Configuration!$D$17,Configuration!$H$17,IF($F34/$H34&lt;=Configuration!$D$16,Configuration!$H$16,Configuration!$H$15)))</f>
        <v>#DIV/0!</v>
      </c>
      <c r="L34" s="54"/>
      <c r="M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x14ac:dyDescent="0.25">
      <c r="A35" s="44">
        <f>IF(B35="","",INDEX(notations!$1:$7,2,ROW(B31)))</f>
        <v>0</v>
      </c>
      <c r="B35" s="58">
        <f>INDEX(notations!$1:$7,1,ROW(B31))</f>
        <v>0</v>
      </c>
      <c r="C35" s="45">
        <f>INDEX(notations!$1:$7,3,ROW(B31))</f>
        <v>0</v>
      </c>
      <c r="D35" s="45">
        <f>INDEX(notations!$1:$7,5,ROW(D31))</f>
        <v>0</v>
      </c>
      <c r="E35" s="45">
        <f>INDEX(notations!$1:$7,6,ROW(E31))</f>
        <v>0</v>
      </c>
      <c r="F35" s="44">
        <f>IF(E35="","",VLOOKUP($D$2,notations!$B$9:$SJ$250,ROW(D29)+1,FALSE))</f>
        <v>0</v>
      </c>
      <c r="G35" s="44" t="s">
        <v>101</v>
      </c>
      <c r="H35" s="44">
        <f xml:space="preserve"> INDEX(notations!$1:$7,7,ROW(H31))</f>
        <v>0</v>
      </c>
      <c r="I35" s="59" t="e">
        <f>IF($F35/$H35&lt;Configuration!$D$18,Configuration!$H$18,IF($F35/$H35&lt;Configuration!$D$17,Configuration!$H$17,IF($F35/$H35&lt;=Configuration!$D$16,Configuration!$H$16,Configuration!$H$15)))</f>
        <v>#DIV/0!</v>
      </c>
      <c r="L35" s="54"/>
      <c r="M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x14ac:dyDescent="0.25">
      <c r="A36" s="44">
        <f>IF(B36="","",INDEX(notations!$1:$7,2,ROW(B32)))</f>
        <v>0</v>
      </c>
      <c r="B36" s="58">
        <f>INDEX(notations!$1:$7,1,ROW(B32))</f>
        <v>0</v>
      </c>
      <c r="C36" s="45">
        <f>INDEX(notations!$1:$7,3,ROW(B32))</f>
        <v>0</v>
      </c>
      <c r="D36" s="45">
        <f>INDEX(notations!$1:$7,5,ROW(D32))</f>
        <v>0</v>
      </c>
      <c r="E36" s="45">
        <f>INDEX(notations!$1:$7,6,ROW(E32))</f>
        <v>0</v>
      </c>
      <c r="F36" s="44">
        <f>IF(E36="","",VLOOKUP($D$2,notations!$B$9:$SJ$250,ROW(D30)+1,FALSE))</f>
        <v>0</v>
      </c>
      <c r="G36" s="44" t="s">
        <v>101</v>
      </c>
      <c r="H36" s="44">
        <f xml:space="preserve"> INDEX(notations!$1:$7,7,ROW(H32))</f>
        <v>0</v>
      </c>
      <c r="I36" s="59" t="e">
        <f>IF($F36/$H36&lt;Configuration!$D$18,Configuration!$H$18,IF($F36/$H36&lt;Configuration!$D$17,Configuration!$H$17,IF($F36/$H36&lt;=Configuration!$D$16,Configuration!$H$16,Configuration!$H$15)))</f>
        <v>#DIV/0!</v>
      </c>
      <c r="L36" s="54"/>
      <c r="M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x14ac:dyDescent="0.25">
      <c r="A37" s="44">
        <f>IF(B37="","",INDEX(notations!$1:$7,2,ROW(B33)))</f>
        <v>0</v>
      </c>
      <c r="B37" s="58">
        <f>INDEX(notations!$1:$7,1,ROW(B33))</f>
        <v>0</v>
      </c>
      <c r="C37" s="45">
        <f>INDEX(notations!$1:$7,3,ROW(B33))</f>
        <v>0</v>
      </c>
      <c r="D37" s="45">
        <f>INDEX(notations!$1:$7,5,ROW(D33))</f>
        <v>0</v>
      </c>
      <c r="E37" s="45">
        <f>INDEX(notations!$1:$7,6,ROW(E33))</f>
        <v>0</v>
      </c>
      <c r="F37" s="44">
        <f>IF(E37="","",VLOOKUP($D$2,notations!$B$9:$SJ$250,ROW(D31)+1,FALSE))</f>
        <v>0</v>
      </c>
      <c r="G37" s="44" t="s">
        <v>101</v>
      </c>
      <c r="H37" s="44">
        <f xml:space="preserve"> INDEX(notations!$1:$7,7,ROW(H33))</f>
        <v>0</v>
      </c>
      <c r="I37" s="59" t="e">
        <f>IF($F37/$H37&lt;Configuration!$D$18,Configuration!$H$18,IF($F37/$H37&lt;Configuration!$D$17,Configuration!$H$17,IF($F37/$H37&lt;=Configuration!$D$16,Configuration!$H$16,Configuration!$H$15)))</f>
        <v>#DIV/0!</v>
      </c>
      <c r="L37" s="54"/>
      <c r="M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x14ac:dyDescent="0.25">
      <c r="A38" s="44">
        <f>IF(B38="","",INDEX(notations!$1:$7,2,ROW(B34)))</f>
        <v>0</v>
      </c>
      <c r="B38" s="58">
        <f>INDEX(notations!$1:$7,1,ROW(B34))</f>
        <v>0</v>
      </c>
      <c r="C38" s="45">
        <f>INDEX(notations!$1:$7,3,ROW(B34))</f>
        <v>0</v>
      </c>
      <c r="D38" s="45">
        <f>INDEX(notations!$1:$7,5,ROW(D34))</f>
        <v>0</v>
      </c>
      <c r="E38" s="45">
        <f>INDEX(notations!$1:$7,6,ROW(E34))</f>
        <v>0</v>
      </c>
      <c r="F38" s="44">
        <f>IF(E38="","",VLOOKUP($D$2,notations!$B$9:$SJ$250,ROW(D32)+1,FALSE))</f>
        <v>0</v>
      </c>
      <c r="G38" s="44" t="s">
        <v>101</v>
      </c>
      <c r="H38" s="44">
        <f xml:space="preserve"> INDEX(notations!$1:$7,7,ROW(H34))</f>
        <v>0</v>
      </c>
      <c r="I38" s="59" t="e">
        <f>IF($F38/$H38&lt;Configuration!$D$18,Configuration!$H$18,IF($F38/$H38&lt;Configuration!$D$17,Configuration!$H$17,IF($F38/$H38&lt;=Configuration!$D$16,Configuration!$H$16,Configuration!$H$15)))</f>
        <v>#DIV/0!</v>
      </c>
      <c r="L38" s="54"/>
      <c r="M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x14ac:dyDescent="0.25">
      <c r="A39" s="44">
        <f>IF(B39="","",INDEX(notations!$1:$7,2,ROW(B35)))</f>
        <v>0</v>
      </c>
      <c r="B39" s="58">
        <f>INDEX(notations!$1:$7,1,ROW(B35))</f>
        <v>0</v>
      </c>
      <c r="C39" s="45">
        <f>INDEX(notations!$1:$7,3,ROW(B35))</f>
        <v>0</v>
      </c>
      <c r="D39" s="45">
        <f>INDEX(notations!$1:$7,5,ROW(D35))</f>
        <v>0</v>
      </c>
      <c r="E39" s="45">
        <f>INDEX(notations!$1:$7,6,ROW(E35))</f>
        <v>0</v>
      </c>
      <c r="F39" s="44">
        <f>IF(E39="","",VLOOKUP($D$2,notations!$B$9:$SJ$250,ROW(D33)+1,FALSE))</f>
        <v>0</v>
      </c>
      <c r="G39" s="44" t="s">
        <v>101</v>
      </c>
      <c r="H39" s="44">
        <f xml:space="preserve"> INDEX(notations!$1:$7,7,ROW(H35))</f>
        <v>0</v>
      </c>
      <c r="I39" s="59" t="e">
        <f>IF($F39/$H39&lt;Configuration!$D$18,Configuration!$H$18,IF($F39/$H39&lt;Configuration!$D$17,Configuration!$H$17,IF($F39/$H39&lt;=Configuration!$D$16,Configuration!$H$16,Configuration!$H$15)))</f>
        <v>#DIV/0!</v>
      </c>
      <c r="L39" s="54"/>
      <c r="M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x14ac:dyDescent="0.25">
      <c r="A40" s="44">
        <f>IF(B40="","",INDEX(notations!$1:$7,2,ROW(B36)))</f>
        <v>0</v>
      </c>
      <c r="B40" s="58">
        <f>INDEX(notations!$1:$7,1,ROW(B36))</f>
        <v>0</v>
      </c>
      <c r="C40" s="45">
        <f>INDEX(notations!$1:$7,3,ROW(B36))</f>
        <v>0</v>
      </c>
      <c r="D40" s="45">
        <f>INDEX(notations!$1:$7,5,ROW(D36))</f>
        <v>0</v>
      </c>
      <c r="E40" s="45">
        <f>INDEX(notations!$1:$7,6,ROW(E36))</f>
        <v>0</v>
      </c>
      <c r="F40" s="44">
        <f>IF(E40="","",VLOOKUP($D$2,notations!$B$9:$SJ$250,ROW(D34)+1,FALSE))</f>
        <v>0</v>
      </c>
      <c r="G40" s="44" t="s">
        <v>101</v>
      </c>
      <c r="H40" s="44">
        <f xml:space="preserve"> INDEX(notations!$1:$7,7,ROW(H36))</f>
        <v>0</v>
      </c>
      <c r="I40" s="59" t="e">
        <f>IF($F40/$H40&lt;Configuration!$D$18,Configuration!$H$18,IF($F40/$H40&lt;Configuration!$D$17,Configuration!$H$17,IF($F40/$H40&lt;=Configuration!$D$16,Configuration!$H$16,Configuration!$H$15)))</f>
        <v>#DIV/0!</v>
      </c>
      <c r="L40" s="54"/>
      <c r="M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x14ac:dyDescent="0.25">
      <c r="A41" s="44">
        <f>IF(B41="","",INDEX(notations!$1:$7,2,ROW(B37)))</f>
        <v>0</v>
      </c>
      <c r="B41" s="58">
        <f>INDEX(notations!$1:$7,1,ROW(B37))</f>
        <v>0</v>
      </c>
      <c r="C41" s="45">
        <f>INDEX(notations!$1:$7,3,ROW(B37))</f>
        <v>0</v>
      </c>
      <c r="D41" s="45">
        <f>INDEX(notations!$1:$7,5,ROW(D37))</f>
        <v>0</v>
      </c>
      <c r="E41" s="45">
        <f>INDEX(notations!$1:$7,6,ROW(E37))</f>
        <v>0</v>
      </c>
      <c r="F41" s="44">
        <f>IF(E41="","",VLOOKUP($D$2,notations!$B$9:$SJ$250,ROW(D35)+1,FALSE))</f>
        <v>0</v>
      </c>
      <c r="G41" s="44" t="s">
        <v>101</v>
      </c>
      <c r="H41" s="44">
        <f xml:space="preserve"> INDEX(notations!$1:$7,7,ROW(H37))</f>
        <v>0</v>
      </c>
      <c r="I41" s="59" t="e">
        <f>IF($F41/$H41&lt;Configuration!$D$18,Configuration!$H$18,IF($F41/$H41&lt;Configuration!$D$17,Configuration!$H$17,IF($F41/$H41&lt;=Configuration!$D$16,Configuration!$H$16,Configuration!$H$15)))</f>
        <v>#DIV/0!</v>
      </c>
      <c r="L41" s="54"/>
      <c r="M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x14ac:dyDescent="0.25">
      <c r="A42" s="44">
        <f>IF(B42="","",INDEX(notations!$1:$7,2,ROW(B38)))</f>
        <v>0</v>
      </c>
      <c r="B42" s="58">
        <f>INDEX(notations!$1:$7,1,ROW(B38))</f>
        <v>0</v>
      </c>
      <c r="C42" s="45">
        <f>INDEX(notations!$1:$7,3,ROW(B38))</f>
        <v>0</v>
      </c>
      <c r="D42" s="45">
        <f>INDEX(notations!$1:$7,5,ROW(D38))</f>
        <v>0</v>
      </c>
      <c r="E42" s="45">
        <f>INDEX(notations!$1:$7,6,ROW(E38))</f>
        <v>0</v>
      </c>
      <c r="F42" s="44">
        <f>IF(E42="","",VLOOKUP($D$2,notations!$B$9:$SJ$250,ROW(D36)+1,FALSE))</f>
        <v>0</v>
      </c>
      <c r="G42" s="44" t="s">
        <v>101</v>
      </c>
      <c r="H42" s="44">
        <f xml:space="preserve"> INDEX(notations!$1:$7,7,ROW(H38))</f>
        <v>0</v>
      </c>
      <c r="I42" s="59" t="e">
        <f>IF($F42/$H42&lt;Configuration!$D$18,Configuration!$H$18,IF($F42/$H42&lt;Configuration!$D$17,Configuration!$H$17,IF($F42/$H42&lt;=Configuration!$D$16,Configuration!$H$16,Configuration!$H$15)))</f>
        <v>#DIV/0!</v>
      </c>
      <c r="L42" s="54"/>
      <c r="M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x14ac:dyDescent="0.25">
      <c r="A43" s="44">
        <f>IF(B43="","",INDEX(notations!$1:$7,2,ROW(B39)))</f>
        <v>0</v>
      </c>
      <c r="B43" s="58">
        <f>INDEX(notations!$1:$7,1,ROW(B39))</f>
        <v>0</v>
      </c>
      <c r="C43" s="45">
        <f>INDEX(notations!$1:$7,3,ROW(B39))</f>
        <v>0</v>
      </c>
      <c r="D43" s="45">
        <f>INDEX(notations!$1:$7,5,ROW(D39))</f>
        <v>0</v>
      </c>
      <c r="E43" s="45">
        <f>INDEX(notations!$1:$7,6,ROW(E39))</f>
        <v>0</v>
      </c>
      <c r="F43" s="44">
        <f>IF(E43="","",VLOOKUP($D$2,notations!$B$9:$SJ$250,ROW(D37)+1,FALSE))</f>
        <v>0</v>
      </c>
      <c r="G43" s="44" t="s">
        <v>101</v>
      </c>
      <c r="H43" s="44">
        <f xml:space="preserve"> INDEX(notations!$1:$7,7,ROW(H39))</f>
        <v>0</v>
      </c>
      <c r="I43" s="59" t="e">
        <f>IF($F43/$H43&lt;Configuration!$D$18,Configuration!$H$18,IF($F43/$H43&lt;Configuration!$D$17,Configuration!$H$17,IF($F43/$H43&lt;=Configuration!$D$16,Configuration!$H$16,Configuration!$H$15)))</f>
        <v>#DIV/0!</v>
      </c>
      <c r="L43" s="54"/>
      <c r="M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x14ac:dyDescent="0.25">
      <c r="A44" s="44">
        <f>IF(B44="","",INDEX(notations!$1:$7,2,ROW(B40)))</f>
        <v>0</v>
      </c>
      <c r="B44" s="58">
        <f>INDEX(notations!$1:$7,1,ROW(B40))</f>
        <v>0</v>
      </c>
      <c r="C44" s="45">
        <f>INDEX(notations!$1:$7,3,ROW(B40))</f>
        <v>0</v>
      </c>
      <c r="D44" s="45">
        <f>INDEX(notations!$1:$7,5,ROW(D40))</f>
        <v>0</v>
      </c>
      <c r="E44" s="45">
        <f>INDEX(notations!$1:$7,6,ROW(E40))</f>
        <v>0</v>
      </c>
      <c r="F44" s="44">
        <f>IF(E44="","",VLOOKUP($D$2,notations!$B$9:$SJ$250,ROW(D38)+1,FALSE))</f>
        <v>0</v>
      </c>
      <c r="G44" s="44" t="s">
        <v>101</v>
      </c>
      <c r="H44" s="44">
        <f xml:space="preserve"> INDEX(notations!$1:$7,7,ROW(H40))</f>
        <v>0</v>
      </c>
      <c r="I44" s="59" t="e">
        <f>IF($F44/$H44&lt;Configuration!$D$18,Configuration!$H$18,IF($F44/$H44&lt;Configuration!$D$17,Configuration!$H$17,IF($F44/$H44&lt;=Configuration!$D$16,Configuration!$H$16,Configuration!$H$15)))</f>
        <v>#DIV/0!</v>
      </c>
      <c r="L44" s="54"/>
      <c r="M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x14ac:dyDescent="0.25">
      <c r="A45" s="44">
        <f>IF(B45="","",INDEX(notations!$1:$7,2,ROW(B41)))</f>
        <v>0</v>
      </c>
      <c r="B45" s="58">
        <f>INDEX(notations!$1:$7,1,ROW(B41))</f>
        <v>0</v>
      </c>
      <c r="C45" s="45">
        <f>INDEX(notations!$1:$7,3,ROW(B41))</f>
        <v>0</v>
      </c>
      <c r="D45" s="45">
        <f>INDEX(notations!$1:$7,5,ROW(D41))</f>
        <v>0</v>
      </c>
      <c r="E45" s="45">
        <f>INDEX(notations!$1:$7,6,ROW(E41))</f>
        <v>0</v>
      </c>
      <c r="F45" s="44">
        <f>IF(E45="","",VLOOKUP($D$2,notations!$B$9:$SJ$250,ROW(D39)+1,FALSE))</f>
        <v>0</v>
      </c>
      <c r="G45" s="44" t="s">
        <v>101</v>
      </c>
      <c r="H45" s="44">
        <f xml:space="preserve"> INDEX(notations!$1:$7,7,ROW(H41))</f>
        <v>0</v>
      </c>
      <c r="I45" s="59" t="e">
        <f>IF($F45/$H45&lt;Configuration!$D$18,Configuration!$H$18,IF($F45/$H45&lt;Configuration!$D$17,Configuration!$H$17,IF($F45/$H45&lt;=Configuration!$D$16,Configuration!$H$16,Configuration!$H$15)))</f>
        <v>#DIV/0!</v>
      </c>
      <c r="L45" s="54"/>
      <c r="M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1:52" x14ac:dyDescent="0.25">
      <c r="A46" s="44">
        <f>IF(B46="","",INDEX(notations!$1:$7,2,ROW(B42)))</f>
        <v>0</v>
      </c>
      <c r="B46" s="58">
        <f>INDEX(notations!$1:$7,1,ROW(B42))</f>
        <v>0</v>
      </c>
      <c r="C46" s="45">
        <f>INDEX(notations!$1:$7,3,ROW(B42))</f>
        <v>0</v>
      </c>
      <c r="D46" s="45">
        <f>INDEX(notations!$1:$7,5,ROW(D42))</f>
        <v>0</v>
      </c>
      <c r="E46" s="45">
        <f>INDEX(notations!$1:$7,6,ROW(E42))</f>
        <v>0</v>
      </c>
      <c r="F46" s="44">
        <f>IF(E46="","",VLOOKUP($D$2,notations!$B$9:$SJ$250,ROW(D40)+1,FALSE))</f>
        <v>0</v>
      </c>
      <c r="G46" s="44" t="s">
        <v>101</v>
      </c>
      <c r="H46" s="44">
        <f xml:space="preserve"> INDEX(notations!$1:$7,7,ROW(H42))</f>
        <v>0</v>
      </c>
      <c r="I46" s="59" t="e">
        <f>IF($F46/$H46&lt;Configuration!$D$18,Configuration!$H$18,IF($F46/$H46&lt;Configuration!$D$17,Configuration!$H$17,IF($F46/$H46&lt;=Configuration!$D$16,Configuration!$H$16,Configuration!$H$15)))</f>
        <v>#DIV/0!</v>
      </c>
      <c r="L46" s="54"/>
      <c r="M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</row>
    <row r="47" spans="1:52" x14ac:dyDescent="0.25">
      <c r="A47" s="44">
        <f>IF(B47="","",INDEX(notations!$1:$7,2,ROW(B43)))</f>
        <v>0</v>
      </c>
      <c r="B47" s="58">
        <f>INDEX(notations!$1:$7,1,ROW(B43))</f>
        <v>0</v>
      </c>
      <c r="C47" s="45">
        <f>INDEX(notations!$1:$7,3,ROW(B43))</f>
        <v>0</v>
      </c>
      <c r="D47" s="45">
        <f>INDEX(notations!$1:$7,5,ROW(D43))</f>
        <v>0</v>
      </c>
      <c r="E47" s="45">
        <f>INDEX(notations!$1:$7,6,ROW(E43))</f>
        <v>0</v>
      </c>
      <c r="F47" s="44">
        <f>IF(E47="","",VLOOKUP($D$2,notations!$B$9:$SJ$250,ROW(D41)+1,FALSE))</f>
        <v>0</v>
      </c>
      <c r="G47" s="44" t="s">
        <v>101</v>
      </c>
      <c r="H47" s="44">
        <f xml:space="preserve"> INDEX(notations!$1:$7,7,ROW(H43))</f>
        <v>0</v>
      </c>
      <c r="I47" s="59" t="e">
        <f>IF($F47/$H47&lt;Configuration!$D$18,Configuration!$H$18,IF($F47/$H47&lt;Configuration!$D$17,Configuration!$H$17,IF($F47/$H47&lt;=Configuration!$D$16,Configuration!$H$16,Configuration!$H$15)))</f>
        <v>#DIV/0!</v>
      </c>
      <c r="L47" s="54"/>
      <c r="M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</row>
    <row r="48" spans="1:52" x14ac:dyDescent="0.25">
      <c r="A48" s="44">
        <f>IF(B48="","",INDEX(notations!$1:$7,2,ROW(B44)))</f>
        <v>0</v>
      </c>
      <c r="B48" s="58">
        <f>INDEX(notations!$1:$7,1,ROW(B44))</f>
        <v>0</v>
      </c>
      <c r="C48" s="45">
        <f>INDEX(notations!$1:$7,3,ROW(B44))</f>
        <v>0</v>
      </c>
      <c r="D48" s="45">
        <f>INDEX(notations!$1:$7,5,ROW(D44))</f>
        <v>0</v>
      </c>
      <c r="E48" s="45">
        <f>INDEX(notations!$1:$7,6,ROW(E44))</f>
        <v>0</v>
      </c>
      <c r="F48" s="44">
        <f>IF(E48="","",VLOOKUP($D$2,notations!$B$9:$SJ$250,ROW(D42)+1,FALSE))</f>
        <v>0</v>
      </c>
      <c r="G48" s="44" t="s">
        <v>101</v>
      </c>
      <c r="H48" s="44">
        <f xml:space="preserve"> INDEX(notations!$1:$7,7,ROW(H44))</f>
        <v>0</v>
      </c>
      <c r="I48" s="59" t="e">
        <f>IF($F48/$H48&lt;Configuration!$D$18,Configuration!$H$18,IF($F48/$H48&lt;Configuration!$D$17,Configuration!$H$17,IF($F48/$H48&lt;=Configuration!$D$16,Configuration!$H$16,Configuration!$H$15)))</f>
        <v>#DIV/0!</v>
      </c>
      <c r="L48" s="54"/>
      <c r="M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</row>
    <row r="49" spans="1:32" x14ac:dyDescent="0.25">
      <c r="A49" s="44">
        <f>IF(B49="","",INDEX(notations!$1:$7,2,ROW(B45)))</f>
        <v>0</v>
      </c>
      <c r="B49" s="58">
        <f>INDEX(notations!$1:$7,1,ROW(B45))</f>
        <v>0</v>
      </c>
      <c r="C49" s="45">
        <f>INDEX(notations!$1:$7,3,ROW(B45))</f>
        <v>0</v>
      </c>
      <c r="D49" s="45">
        <f>INDEX(notations!$1:$7,5,ROW(D45))</f>
        <v>0</v>
      </c>
      <c r="E49" s="45">
        <f>INDEX(notations!$1:$7,6,ROW(E45))</f>
        <v>0</v>
      </c>
      <c r="F49" s="44">
        <f>IF(E49="","",VLOOKUP($D$2,notations!$B$9:$SJ$250,ROW(D43)+1,FALSE))</f>
        <v>0</v>
      </c>
      <c r="G49" s="44" t="s">
        <v>101</v>
      </c>
      <c r="H49" s="44">
        <f xml:space="preserve"> INDEX(notations!$1:$7,7,ROW(H45))</f>
        <v>0</v>
      </c>
      <c r="I49" s="59" t="e">
        <f>IF($F49/$H49&lt;Configuration!$D$18,Configuration!$H$18,IF($F49/$H49&lt;Configuration!$D$17,Configuration!$H$17,IF($F49/$H49&lt;=Configuration!$D$16,Configuration!$H$16,Configuration!$H$15)))</f>
        <v>#DIV/0!</v>
      </c>
      <c r="L49" s="54"/>
      <c r="M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x14ac:dyDescent="0.25">
      <c r="A50" s="44">
        <f>IF(B50="","",INDEX(notations!$1:$7,2,ROW(B46)))</f>
        <v>0</v>
      </c>
      <c r="B50" s="58">
        <f>INDEX(notations!$1:$7,1,ROW(B46))</f>
        <v>0</v>
      </c>
      <c r="C50" s="45">
        <f>INDEX(notations!$1:$7,3,ROW(B46))</f>
        <v>0</v>
      </c>
      <c r="D50" s="45">
        <f>INDEX(notations!$1:$7,5,ROW(D46))</f>
        <v>0</v>
      </c>
      <c r="E50" s="45">
        <f>INDEX(notations!$1:$7,6,ROW(E46))</f>
        <v>0</v>
      </c>
      <c r="F50" s="44">
        <f>IF(E50="","",VLOOKUP($D$2,notations!$B$9:$SJ$250,ROW(D44)+1,FALSE))</f>
        <v>0</v>
      </c>
      <c r="G50" s="44" t="s">
        <v>101</v>
      </c>
      <c r="H50" s="44">
        <f xml:space="preserve"> INDEX(notations!$1:$7,7,ROW(H46))</f>
        <v>0</v>
      </c>
      <c r="I50" s="59" t="e">
        <f>IF($F50/$H50&lt;Configuration!$D$18,Configuration!$H$18,IF($F50/$H50&lt;Configuration!$D$17,Configuration!$H$17,IF($F50/$H50&lt;=Configuration!$D$16,Configuration!$H$16,Configuration!$H$15)))</f>
        <v>#DIV/0!</v>
      </c>
      <c r="L50" s="54"/>
      <c r="M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x14ac:dyDescent="0.25">
      <c r="A51" s="44">
        <f>IF(B51="","",INDEX(notations!$1:$7,2,ROW(B47)))</f>
        <v>0</v>
      </c>
      <c r="B51" s="58">
        <f>INDEX(notations!$1:$7,1,ROW(B47))</f>
        <v>0</v>
      </c>
      <c r="C51" s="45">
        <f>INDEX(notations!$1:$7,3,ROW(B47))</f>
        <v>0</v>
      </c>
      <c r="D51" s="45">
        <f>INDEX(notations!$1:$7,5,ROW(D47))</f>
        <v>0</v>
      </c>
      <c r="E51" s="45">
        <f>INDEX(notations!$1:$7,6,ROW(E47))</f>
        <v>0</v>
      </c>
      <c r="F51" s="44">
        <f>IF(E51="","",VLOOKUP($D$2,notations!$B$9:$SJ$250,ROW(D45)+1,FALSE))</f>
        <v>0</v>
      </c>
      <c r="G51" s="44" t="s">
        <v>101</v>
      </c>
      <c r="H51" s="44">
        <f xml:space="preserve"> INDEX(notations!$1:$7,7,ROW(H47))</f>
        <v>0</v>
      </c>
      <c r="I51" s="59" t="e">
        <f>IF($F51/$H51&lt;Configuration!$D$18,Configuration!$H$18,IF($F51/$H51&lt;Configuration!$D$17,Configuration!$H$17,IF($F51/$H51&lt;=Configuration!$D$16,Configuration!$H$16,Configuration!$H$15)))</f>
        <v>#DIV/0!</v>
      </c>
      <c r="L51" s="54"/>
      <c r="M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</row>
    <row r="52" spans="1:32" x14ac:dyDescent="0.25">
      <c r="A52" s="44">
        <f>IF(B52="","",INDEX(notations!$1:$7,2,ROW(B48)))</f>
        <v>0</v>
      </c>
      <c r="B52" s="58">
        <f>INDEX(notations!$1:$7,1,ROW(B48))</f>
        <v>0</v>
      </c>
      <c r="C52" s="45">
        <f>INDEX(notations!$1:$7,3,ROW(B48))</f>
        <v>0</v>
      </c>
      <c r="D52" s="45">
        <f>INDEX(notations!$1:$7,5,ROW(D48))</f>
        <v>0</v>
      </c>
      <c r="E52" s="45">
        <f>INDEX(notations!$1:$7,6,ROW(E48))</f>
        <v>0</v>
      </c>
      <c r="F52" s="44">
        <f>IF(E52="","",VLOOKUP($D$2,notations!$B$9:$SJ$250,ROW(D46)+1,FALSE))</f>
        <v>0</v>
      </c>
      <c r="G52" s="44" t="s">
        <v>101</v>
      </c>
      <c r="H52" s="44">
        <f xml:space="preserve"> INDEX(notations!$1:$7,7,ROW(H48))</f>
        <v>0</v>
      </c>
      <c r="I52" s="59" t="e">
        <f>IF($F52/$H52&lt;Configuration!$D$18,Configuration!$H$18,IF($F52/$H52&lt;Configuration!$D$17,Configuration!$H$17,IF($F52/$H52&lt;=Configuration!$D$16,Configuration!$H$16,Configuration!$H$15)))</f>
        <v>#DIV/0!</v>
      </c>
      <c r="L52" s="54"/>
      <c r="M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</row>
    <row r="53" spans="1:32" x14ac:dyDescent="0.25">
      <c r="A53" s="44">
        <f>IF(B53="","",INDEX(notations!$1:$7,2,ROW(B49)))</f>
        <v>0</v>
      </c>
      <c r="B53" s="58">
        <f>INDEX(notations!$1:$7,1,ROW(B49))</f>
        <v>0</v>
      </c>
      <c r="C53" s="45">
        <f>INDEX(notations!$1:$7,3,ROW(B49))</f>
        <v>0</v>
      </c>
      <c r="D53" s="45">
        <f>INDEX(notations!$1:$7,5,ROW(D49))</f>
        <v>0</v>
      </c>
      <c r="E53" s="45">
        <f>INDEX(notations!$1:$7,6,ROW(E49))</f>
        <v>0</v>
      </c>
      <c r="F53" s="44">
        <f>IF(E53="","",VLOOKUP($D$2,notations!$B$9:$SJ$250,ROW(D47)+1,FALSE))</f>
        <v>0</v>
      </c>
      <c r="G53" s="44" t="s">
        <v>101</v>
      </c>
      <c r="H53" s="44">
        <f xml:space="preserve"> INDEX(notations!$1:$7,7,ROW(H49))</f>
        <v>0</v>
      </c>
      <c r="I53" s="59" t="e">
        <f>IF($F53/$H53&lt;Configuration!$D$18,Configuration!$H$18,IF($F53/$H53&lt;Configuration!$D$17,Configuration!$H$17,IF($F53/$H53&lt;=Configuration!$D$16,Configuration!$H$16,Configuration!$H$15)))</f>
        <v>#DIV/0!</v>
      </c>
      <c r="L53" s="54"/>
      <c r="M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x14ac:dyDescent="0.25">
      <c r="A54" s="44">
        <f>IF(B54="","",INDEX(notations!$1:$7,2,ROW(B50)))</f>
        <v>0</v>
      </c>
      <c r="B54" s="58">
        <f>INDEX(notations!$1:$7,1,ROW(B50))</f>
        <v>0</v>
      </c>
      <c r="C54" s="45">
        <f>INDEX(notations!$1:$7,3,ROW(B50))</f>
        <v>0</v>
      </c>
      <c r="D54" s="45">
        <f>INDEX(notations!$1:$7,5,ROW(D50))</f>
        <v>0</v>
      </c>
      <c r="E54" s="45">
        <f>INDEX(notations!$1:$7,6,ROW(E50))</f>
        <v>0</v>
      </c>
      <c r="F54" s="44">
        <f>IF(E54="","",VLOOKUP($D$2,notations!$B$9:$SJ$250,ROW(D48)+1,FALSE))</f>
        <v>0</v>
      </c>
      <c r="G54" s="44" t="s">
        <v>101</v>
      </c>
      <c r="H54" s="44">
        <f xml:space="preserve"> INDEX(notations!$1:$7,7,ROW(H50))</f>
        <v>0</v>
      </c>
      <c r="I54" s="59" t="e">
        <f>IF($F54/$H54&lt;Configuration!$D$18,Configuration!$H$18,IF($F54/$H54&lt;Configuration!$D$17,Configuration!$H$17,IF($F54/$H54&lt;=Configuration!$D$16,Configuration!$H$16,Configuration!$H$15)))</f>
        <v>#DIV/0!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</row>
    <row r="55" spans="1:32" x14ac:dyDescent="0.25">
      <c r="A55" s="44">
        <f>IF(B55="","",INDEX(notations!$1:$7,2,ROW(B51)))</f>
        <v>0</v>
      </c>
      <c r="B55" s="58">
        <f>INDEX(notations!$1:$7,1,ROW(B51))</f>
        <v>0</v>
      </c>
      <c r="C55" s="45">
        <f>INDEX(notations!$1:$7,3,ROW(B51))</f>
        <v>0</v>
      </c>
      <c r="D55" s="45">
        <f>INDEX(notations!$1:$7,5,ROW(D51))</f>
        <v>0</v>
      </c>
      <c r="E55" s="45">
        <f>INDEX(notations!$1:$7,6,ROW(E51))</f>
        <v>0</v>
      </c>
      <c r="F55" s="44">
        <f>IF(E55="","",VLOOKUP($D$2,notations!$B$9:$SJ$250,ROW(D49)+1,FALSE))</f>
        <v>0</v>
      </c>
      <c r="G55" s="44" t="s">
        <v>101</v>
      </c>
      <c r="H55" s="44">
        <f xml:space="preserve"> INDEX(notations!$1:$7,7,ROW(H51))</f>
        <v>0</v>
      </c>
      <c r="I55" s="59" t="e">
        <f>IF($F55/$H55&lt;Configuration!$D$18,Configuration!$H$18,IF($F55/$H55&lt;Configuration!$D$17,Configuration!$H$17,IF($F55/$H55&lt;=Configuration!$D$16,Configuration!$H$16,Configuration!$H$15)))</f>
        <v>#DIV/0!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x14ac:dyDescent="0.25">
      <c r="A56" s="44">
        <f>IF(B56="","",INDEX(notations!$1:$7,2,ROW(B52)))</f>
        <v>0</v>
      </c>
      <c r="B56" s="58">
        <f>INDEX(notations!$1:$7,1,ROW(B52))</f>
        <v>0</v>
      </c>
      <c r="C56" s="45">
        <f>INDEX(notations!$1:$7,3,ROW(B52))</f>
        <v>0</v>
      </c>
      <c r="D56" s="45">
        <f>INDEX(notations!$1:$7,5,ROW(D52))</f>
        <v>0</v>
      </c>
      <c r="E56" s="45">
        <f>INDEX(notations!$1:$7,6,ROW(E52))</f>
        <v>0</v>
      </c>
      <c r="F56" s="44">
        <f>IF(E56="","",VLOOKUP($D$2,notations!$B$9:$SJ$250,ROW(D50)+1,FALSE))</f>
        <v>0</v>
      </c>
      <c r="G56" s="44" t="s">
        <v>101</v>
      </c>
      <c r="H56" s="44">
        <f xml:space="preserve"> INDEX(notations!$1:$7,7,ROW(H52))</f>
        <v>0</v>
      </c>
      <c r="I56" s="59" t="e">
        <f>IF($F56/$H56&lt;Configuration!$D$18,Configuration!$H$18,IF($F56/$H56&lt;Configuration!$D$17,Configuration!$H$17,IF($F56/$H56&lt;=Configuration!$D$16,Configuration!$H$16,Configuration!$H$15)))</f>
        <v>#DIV/0!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</row>
    <row r="57" spans="1:32" x14ac:dyDescent="0.25">
      <c r="A57" s="44">
        <f>IF(B57="","",INDEX(notations!$1:$7,2,ROW(B53)))</f>
        <v>0</v>
      </c>
      <c r="B57" s="58">
        <f>INDEX(notations!$1:$7,1,ROW(B53))</f>
        <v>0</v>
      </c>
      <c r="C57" s="45">
        <f>INDEX(notations!$1:$7,3,ROW(B53))</f>
        <v>0</v>
      </c>
      <c r="D57" s="45">
        <f>INDEX(notations!$1:$7,5,ROW(D53))</f>
        <v>0</v>
      </c>
      <c r="E57" s="45">
        <f>INDEX(notations!$1:$7,6,ROW(E53))</f>
        <v>0</v>
      </c>
      <c r="F57" s="44">
        <f>IF(E57="","",VLOOKUP($D$2,notations!$B$9:$SJ$250,ROW(D51)+1,FALSE))</f>
        <v>0</v>
      </c>
      <c r="G57" s="44" t="s">
        <v>101</v>
      </c>
      <c r="H57" s="44">
        <f xml:space="preserve"> INDEX(notations!$1:$7,7,ROW(H53))</f>
        <v>0</v>
      </c>
      <c r="I57" s="59" t="e">
        <f>IF($F57/$H57&lt;Configuration!$D$18,Configuration!$H$18,IF($F57/$H57&lt;Configuration!$D$17,Configuration!$H$17,IF($F57/$H57&lt;=Configuration!$D$16,Configuration!$H$16,Configuration!$H$15)))</f>
        <v>#DIV/0!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</row>
    <row r="58" spans="1:32" x14ac:dyDescent="0.25">
      <c r="A58" s="44">
        <f>IF(B58="","",INDEX(notations!$1:$7,2,ROW(B54)))</f>
        <v>0</v>
      </c>
      <c r="B58" s="58">
        <f>INDEX(notations!$1:$7,1,ROW(B54))</f>
        <v>0</v>
      </c>
      <c r="C58" s="45">
        <f>INDEX(notations!$1:$7,3,ROW(B54))</f>
        <v>0</v>
      </c>
      <c r="D58" s="45">
        <f>INDEX(notations!$1:$7,5,ROW(D54))</f>
        <v>0</v>
      </c>
      <c r="E58" s="45">
        <f>INDEX(notations!$1:$7,6,ROW(E54))</f>
        <v>0</v>
      </c>
      <c r="F58" s="44">
        <f>IF(E58="","",VLOOKUP($D$2,notations!$B$9:$SJ$250,ROW(D52)+1,FALSE))</f>
        <v>0</v>
      </c>
      <c r="G58" s="44" t="s">
        <v>101</v>
      </c>
      <c r="H58" s="44">
        <f xml:space="preserve"> INDEX(notations!$1:$7,7,ROW(H54))</f>
        <v>0</v>
      </c>
      <c r="I58" s="59" t="e">
        <f>IF($F58/$H58&lt;Configuration!$D$18,Configuration!$H$18,IF($F58/$H58&lt;Configuration!$D$17,Configuration!$H$17,IF($F58/$H58&lt;=Configuration!$D$16,Configuration!$H$16,Configuration!$H$15)))</f>
        <v>#DIV/0!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1:32" x14ac:dyDescent="0.25">
      <c r="A59" s="44">
        <f>IF(B59="","",INDEX(notations!$1:$7,2,ROW(B55)))</f>
        <v>0</v>
      </c>
      <c r="B59" s="58">
        <f>INDEX(notations!$1:$7,1,ROW(B55))</f>
        <v>0</v>
      </c>
      <c r="C59" s="45">
        <f>INDEX(notations!$1:$7,3,ROW(B55))</f>
        <v>0</v>
      </c>
      <c r="D59" s="45">
        <f>INDEX(notations!$1:$7,5,ROW(D55))</f>
        <v>0</v>
      </c>
      <c r="E59" s="45">
        <f>INDEX(notations!$1:$7,6,ROW(E55))</f>
        <v>0</v>
      </c>
      <c r="F59" s="44">
        <f>IF(E59="","",VLOOKUP($D$2,notations!$B$9:$SJ$250,ROW(D53)+1,FALSE))</f>
        <v>0</v>
      </c>
      <c r="G59" s="44" t="s">
        <v>101</v>
      </c>
      <c r="H59" s="44">
        <f xml:space="preserve"> INDEX(notations!$1:$7,7,ROW(H55))</f>
        <v>0</v>
      </c>
      <c r="I59" s="59" t="e">
        <f>IF($F59/$H59&lt;Configuration!$D$18,Configuration!$H$18,IF($F59/$H59&lt;Configuration!$D$17,Configuration!$H$17,IF($F59/$H59&lt;=Configuration!$D$16,Configuration!$H$16,Configuration!$H$15)))</f>
        <v>#DIV/0!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</row>
    <row r="60" spans="1:32" x14ac:dyDescent="0.25">
      <c r="A60" s="44">
        <f>IF(B60="","",INDEX(notations!$1:$7,2,ROW(B56)))</f>
        <v>0</v>
      </c>
      <c r="B60" s="58">
        <f>INDEX(notations!$1:$7,1,ROW(B56))</f>
        <v>0</v>
      </c>
      <c r="C60" s="45">
        <f>INDEX(notations!$1:$7,3,ROW(B56))</f>
        <v>0</v>
      </c>
      <c r="D60" s="45">
        <f>INDEX(notations!$1:$7,5,ROW(D56))</f>
        <v>0</v>
      </c>
      <c r="E60" s="45">
        <f>INDEX(notations!$1:$7,6,ROW(E56))</f>
        <v>0</v>
      </c>
      <c r="F60" s="44">
        <f>IF(E60="","",VLOOKUP($D$2,notations!$B$9:$SJ$250,ROW(D54)+1,FALSE))</f>
        <v>0</v>
      </c>
      <c r="G60" s="44" t="s">
        <v>101</v>
      </c>
      <c r="H60" s="44">
        <f xml:space="preserve"> INDEX(notations!$1:$7,7,ROW(H56))</f>
        <v>0</v>
      </c>
      <c r="I60" s="59" t="e">
        <f>IF($F60/$H60&lt;Configuration!$D$18,Configuration!$H$18,IF($F60/$H60&lt;Configuration!$D$17,Configuration!$H$17,IF($F60/$H60&lt;=Configuration!$D$16,Configuration!$H$16,Configuration!$H$15)))</f>
        <v>#DIV/0!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x14ac:dyDescent="0.25">
      <c r="A61" s="44">
        <f>IF(B61="","",INDEX(notations!$1:$7,2,ROW(B57)))</f>
        <v>0</v>
      </c>
      <c r="B61" s="58">
        <f>INDEX(notations!$1:$7,1,ROW(B57))</f>
        <v>0</v>
      </c>
      <c r="C61" s="45">
        <f>INDEX(notations!$1:$7,3,ROW(B57))</f>
        <v>0</v>
      </c>
      <c r="D61" s="45">
        <f>INDEX(notations!$1:$7,5,ROW(D57))</f>
        <v>0</v>
      </c>
      <c r="E61" s="45">
        <f>INDEX(notations!$1:$7,6,ROW(E57))</f>
        <v>0</v>
      </c>
      <c r="F61" s="44">
        <f>IF(E61="","",VLOOKUP($D$2,notations!$B$9:$SJ$250,ROW(D55)+1,FALSE))</f>
        <v>0</v>
      </c>
      <c r="G61" s="44" t="s">
        <v>101</v>
      </c>
      <c r="H61" s="44">
        <f xml:space="preserve"> INDEX(notations!$1:$7,7,ROW(H57))</f>
        <v>0</v>
      </c>
      <c r="I61" s="59" t="e">
        <f>IF($F61/$H61&lt;Configuration!$D$18,Configuration!$H$18,IF($F61/$H61&lt;Configuration!$D$17,Configuration!$H$17,IF($F61/$H61&lt;=Configuration!$D$16,Configuration!$H$16,Configuration!$H$15)))</f>
        <v>#DIV/0!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</row>
    <row r="62" spans="1:32" x14ac:dyDescent="0.25">
      <c r="A62" s="44">
        <f>IF(B62="","",INDEX(notations!$1:$7,2,ROW(B58)))</f>
        <v>0</v>
      </c>
      <c r="B62" s="58">
        <f>INDEX(notations!$1:$7,1,ROW(B58))</f>
        <v>0</v>
      </c>
      <c r="C62" s="45">
        <f>INDEX(notations!$1:$7,3,ROW(B58))</f>
        <v>0</v>
      </c>
      <c r="D62" s="45">
        <f>INDEX(notations!$1:$7,5,ROW(D58))</f>
        <v>0</v>
      </c>
      <c r="E62" s="45">
        <f>INDEX(notations!$1:$7,6,ROW(E58))</f>
        <v>0</v>
      </c>
      <c r="F62" s="44">
        <f>IF(E62="","",VLOOKUP($D$2,notations!$B$9:$SJ$250,ROW(D56)+1,FALSE))</f>
        <v>0</v>
      </c>
      <c r="G62" s="44" t="s">
        <v>101</v>
      </c>
      <c r="H62" s="44">
        <f xml:space="preserve"> INDEX(notations!$1:$7,7,ROW(H58))</f>
        <v>0</v>
      </c>
      <c r="I62" s="59" t="e">
        <f>IF($F62/$H62&lt;Configuration!$D$18,Configuration!$H$18,IF($F62/$H62&lt;Configuration!$D$17,Configuration!$H$17,IF($F62/$H62&lt;=Configuration!$D$16,Configuration!$H$16,Configuration!$H$15)))</f>
        <v>#DIV/0!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</row>
    <row r="63" spans="1:32" x14ac:dyDescent="0.25">
      <c r="A63" s="44">
        <f>IF(B63="","",INDEX(notations!$1:$7,2,ROW(B59)))</f>
        <v>0</v>
      </c>
      <c r="B63" s="58">
        <f>INDEX(notations!$1:$7,1,ROW(B59))</f>
        <v>0</v>
      </c>
      <c r="C63" s="45">
        <f>INDEX(notations!$1:$7,3,ROW(B59))</f>
        <v>0</v>
      </c>
      <c r="D63" s="45">
        <f>INDEX(notations!$1:$7,5,ROW(D59))</f>
        <v>0</v>
      </c>
      <c r="E63" s="45">
        <f>INDEX(notations!$1:$7,6,ROW(E59))</f>
        <v>0</v>
      </c>
      <c r="F63" s="44">
        <f>IF(E63="","",VLOOKUP($D$2,notations!$B$9:$SJ$250,ROW(D57)+1,FALSE))</f>
        <v>0</v>
      </c>
      <c r="G63" s="44" t="s">
        <v>101</v>
      </c>
      <c r="H63" s="44">
        <f xml:space="preserve"> INDEX(notations!$1:$7,7,ROW(H59))</f>
        <v>0</v>
      </c>
      <c r="I63" s="59" t="e">
        <f>IF($F63/$H63&lt;Configuration!$D$18,Configuration!$H$18,IF($F63/$H63&lt;Configuration!$D$17,Configuration!$H$17,IF($F63/$H63&lt;=Configuration!$D$16,Configuration!$H$16,Configuration!$H$15)))</f>
        <v>#DIV/0!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</row>
    <row r="64" spans="1:32" x14ac:dyDescent="0.25">
      <c r="A64" s="44">
        <f>IF(B64="","",INDEX(notations!$1:$7,2,ROW(B60)))</f>
        <v>0</v>
      </c>
      <c r="B64" s="58">
        <f>INDEX(notations!$1:$7,1,ROW(B60))</f>
        <v>0</v>
      </c>
      <c r="C64" s="45">
        <f>INDEX(notations!$1:$7,3,ROW(B60))</f>
        <v>0</v>
      </c>
      <c r="D64" s="45">
        <f>INDEX(notations!$1:$7,5,ROW(D60))</f>
        <v>0</v>
      </c>
      <c r="E64" s="45">
        <f>INDEX(notations!$1:$7,6,ROW(E60))</f>
        <v>0</v>
      </c>
      <c r="F64" s="44">
        <f>IF(E64="","",VLOOKUP($D$2,notations!$B$9:$SJ$250,ROW(D58)+1,FALSE))</f>
        <v>0</v>
      </c>
      <c r="G64" s="44" t="s">
        <v>101</v>
      </c>
      <c r="H64" s="44">
        <f xml:space="preserve"> INDEX(notations!$1:$7,7,ROW(H60))</f>
        <v>0</v>
      </c>
      <c r="I64" s="59" t="e">
        <f>IF($F64/$H64&lt;Configuration!$D$18,Configuration!$H$18,IF($F64/$H64&lt;Configuration!$D$17,Configuration!$H$17,IF($F64/$H64&lt;=Configuration!$D$16,Configuration!$H$16,Configuration!$H$15)))</f>
        <v>#DIV/0!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</row>
    <row r="65" spans="1:32" x14ac:dyDescent="0.25">
      <c r="A65" s="44">
        <f>IF(B65="","",INDEX(notations!$1:$7,2,ROW(B61)))</f>
        <v>0</v>
      </c>
      <c r="B65" s="58">
        <f>INDEX(notations!$1:$7,1,ROW(B61))</f>
        <v>0</v>
      </c>
      <c r="C65" s="45">
        <f>INDEX(notations!$1:$7,3,ROW(B61))</f>
        <v>0</v>
      </c>
      <c r="D65" s="45">
        <f>INDEX(notations!$1:$7,5,ROW(D61))</f>
        <v>0</v>
      </c>
      <c r="E65" s="45">
        <f>INDEX(notations!$1:$7,6,ROW(E61))</f>
        <v>0</v>
      </c>
      <c r="F65" s="44">
        <f>IF(E65="","",VLOOKUP($D$2,notations!$B$9:$SJ$250,ROW(D59)+1,FALSE))</f>
        <v>0</v>
      </c>
      <c r="G65" s="44" t="s">
        <v>101</v>
      </c>
      <c r="H65" s="44">
        <f xml:space="preserve"> INDEX(notations!$1:$7,7,ROW(H61))</f>
        <v>0</v>
      </c>
      <c r="I65" s="59" t="e">
        <f>IF($F65/$H65&lt;Configuration!$D$18,Configuration!$H$18,IF($F65/$H65&lt;Configuration!$D$17,Configuration!$H$17,IF($F65/$H65&lt;=Configuration!$D$16,Configuration!$H$16,Configuration!$H$15)))</f>
        <v>#DIV/0!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</row>
    <row r="66" spans="1:32" x14ac:dyDescent="0.25">
      <c r="A66" s="44">
        <f>IF(B66="","",INDEX(notations!$1:$7,2,ROW(B62)))</f>
        <v>0</v>
      </c>
      <c r="B66" s="58">
        <f>INDEX(notations!$1:$7,1,ROW(B62))</f>
        <v>0</v>
      </c>
      <c r="C66" s="45">
        <f>INDEX(notations!$1:$7,3,ROW(B62))</f>
        <v>0</v>
      </c>
      <c r="D66" s="45">
        <f>INDEX(notations!$1:$7,5,ROW(D62))</f>
        <v>0</v>
      </c>
      <c r="E66" s="45">
        <f>INDEX(notations!$1:$7,6,ROW(E62))</f>
        <v>0</v>
      </c>
      <c r="F66" s="44">
        <f>IF(E66="","",VLOOKUP($D$2,notations!$B$9:$SJ$250,ROW(D60)+1,FALSE))</f>
        <v>0</v>
      </c>
      <c r="G66" s="44" t="s">
        <v>101</v>
      </c>
      <c r="H66" s="44">
        <f xml:space="preserve"> INDEX(notations!$1:$7,7,ROW(H62))</f>
        <v>0</v>
      </c>
      <c r="I66" s="59" t="e">
        <f>IF($F66/$H66&lt;Configuration!$D$18,Configuration!$H$18,IF($F66/$H66&lt;Configuration!$D$17,Configuration!$H$17,IF($F66/$H66&lt;=Configuration!$D$16,Configuration!$H$16,Configuration!$H$15)))</f>
        <v>#DIV/0!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1:32" x14ac:dyDescent="0.25">
      <c r="A67" s="44">
        <f>IF(B67="","",INDEX(notations!$1:$7,2,ROW(B63)))</f>
        <v>0</v>
      </c>
      <c r="B67" s="58">
        <f>INDEX(notations!$1:$7,1,ROW(B63))</f>
        <v>0</v>
      </c>
      <c r="C67" s="45">
        <f>INDEX(notations!$1:$7,3,ROW(B63))</f>
        <v>0</v>
      </c>
      <c r="D67" s="45">
        <f>INDEX(notations!$1:$7,5,ROW(D63))</f>
        <v>0</v>
      </c>
      <c r="E67" s="45">
        <f>INDEX(notations!$1:$7,6,ROW(E63))</f>
        <v>0</v>
      </c>
      <c r="F67" s="44">
        <f>IF(E67="","",VLOOKUP($D$2,notations!$B$9:$SJ$250,ROW(D61)+1,FALSE))</f>
        <v>0</v>
      </c>
      <c r="G67" s="44" t="s">
        <v>101</v>
      </c>
      <c r="H67" s="44">
        <f xml:space="preserve"> INDEX(notations!$1:$7,7,ROW(H63))</f>
        <v>0</v>
      </c>
      <c r="I67" s="59" t="e">
        <f>IF($F67/$H67&lt;Configuration!$D$18,Configuration!$H$18,IF($F67/$H67&lt;Configuration!$D$17,Configuration!$H$17,IF($F67/$H67&lt;=Configuration!$D$16,Configuration!$H$16,Configuration!$H$15)))</f>
        <v>#DIV/0!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x14ac:dyDescent="0.25">
      <c r="A68" s="44">
        <f>IF(B68="","",INDEX(notations!$1:$7,2,ROW(B64)))</f>
        <v>0</v>
      </c>
      <c r="B68" s="58">
        <f>INDEX(notations!$1:$7,1,ROW(B64))</f>
        <v>0</v>
      </c>
      <c r="C68" s="45">
        <f>INDEX(notations!$1:$7,3,ROW(B64))</f>
        <v>0</v>
      </c>
      <c r="D68" s="45">
        <f>INDEX(notations!$1:$7,5,ROW(D64))</f>
        <v>0</v>
      </c>
      <c r="E68" s="45">
        <f>INDEX(notations!$1:$7,6,ROW(E64))</f>
        <v>0</v>
      </c>
      <c r="F68" s="44">
        <f>IF(E68="","",VLOOKUP($D$2,notations!$B$9:$SJ$250,ROW(D62)+1,FALSE))</f>
        <v>0</v>
      </c>
      <c r="G68" s="44" t="s">
        <v>101</v>
      </c>
      <c r="H68" s="44">
        <f xml:space="preserve"> INDEX(notations!$1:$7,7,ROW(H64))</f>
        <v>0</v>
      </c>
      <c r="I68" s="59" t="e">
        <f>IF($F68/$H68&lt;Configuration!$D$18,Configuration!$H$18,IF($F68/$H68&lt;Configuration!$D$17,Configuration!$H$17,IF($F68/$H68&lt;=Configuration!$D$16,Configuration!$H$16,Configuration!$H$15)))</f>
        <v>#DIV/0!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x14ac:dyDescent="0.25">
      <c r="A69" s="44">
        <f>IF(B69="","",INDEX(notations!$1:$7,2,ROW(B65)))</f>
        <v>0</v>
      </c>
      <c r="B69" s="58">
        <f>INDEX(notations!$1:$7,1,ROW(B65))</f>
        <v>0</v>
      </c>
      <c r="C69" s="45">
        <f>INDEX(notations!$1:$7,3,ROW(B65))</f>
        <v>0</v>
      </c>
      <c r="D69" s="45">
        <f>INDEX(notations!$1:$7,5,ROW(D65))</f>
        <v>0</v>
      </c>
      <c r="E69" s="45">
        <f>INDEX(notations!$1:$7,6,ROW(E65))</f>
        <v>0</v>
      </c>
      <c r="F69" s="44">
        <f>IF(E69="","",VLOOKUP($D$2,notations!$B$9:$SJ$250,ROW(D63)+1,FALSE))</f>
        <v>0</v>
      </c>
      <c r="G69" s="44" t="s">
        <v>101</v>
      </c>
      <c r="H69" s="44">
        <f xml:space="preserve"> INDEX(notations!$1:$7,7,ROW(H65))</f>
        <v>0</v>
      </c>
      <c r="I69" s="59" t="e">
        <f>IF($F69/$H69&lt;Configuration!$D$18,Configuration!$H$18,IF($F69/$H69&lt;Configuration!$D$17,Configuration!$H$17,IF($F69/$H69&lt;=Configuration!$D$16,Configuration!$H$16,Configuration!$H$15)))</f>
        <v>#DIV/0!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1:32" x14ac:dyDescent="0.25">
      <c r="A70" s="44">
        <f>IF(B70="","",INDEX(notations!$1:$7,2,ROW(B66)))</f>
        <v>0</v>
      </c>
      <c r="B70" s="58">
        <f>INDEX(notations!$1:$7,1,ROW(B66))</f>
        <v>0</v>
      </c>
      <c r="C70" s="45">
        <f>INDEX(notations!$1:$7,3,ROW(B66))</f>
        <v>0</v>
      </c>
      <c r="D70" s="45">
        <f>INDEX(notations!$1:$7,5,ROW(D66))</f>
        <v>0</v>
      </c>
      <c r="E70" s="45">
        <f>INDEX(notations!$1:$7,6,ROW(E66))</f>
        <v>0</v>
      </c>
      <c r="F70" s="44">
        <f>IF(E70="","",VLOOKUP($D$2,notations!$B$9:$SJ$250,ROW(D64)+1,FALSE))</f>
        <v>0</v>
      </c>
      <c r="G70" s="44" t="s">
        <v>101</v>
      </c>
      <c r="H70" s="44">
        <f xml:space="preserve"> INDEX(notations!$1:$7,7,ROW(H66))</f>
        <v>0</v>
      </c>
      <c r="I70" s="59" t="e">
        <f>IF($F70/$H70&lt;Configuration!$D$18,Configuration!$H$18,IF($F70/$H70&lt;Configuration!$D$17,Configuration!$H$17,IF($F70/$H70&lt;=Configuration!$D$16,Configuration!$H$16,Configuration!$H$15)))</f>
        <v>#DIV/0!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1:32" x14ac:dyDescent="0.25">
      <c r="A71" s="44">
        <f>IF(B71="","",INDEX(notations!$1:$7,2,ROW(B67)))</f>
        <v>0</v>
      </c>
      <c r="B71" s="58">
        <f>INDEX(notations!$1:$7,1,ROW(B67))</f>
        <v>0</v>
      </c>
      <c r="C71" s="45">
        <f>INDEX(notations!$1:$7,3,ROW(B67))</f>
        <v>0</v>
      </c>
      <c r="D71" s="45">
        <f>INDEX(notations!$1:$7,5,ROW(D67))</f>
        <v>0</v>
      </c>
      <c r="E71" s="45">
        <f>INDEX(notations!$1:$7,6,ROW(E67))</f>
        <v>0</v>
      </c>
      <c r="F71" s="44">
        <f>IF(E71="","",VLOOKUP($D$2,notations!$B$9:$SJ$250,ROW(D65)+1,FALSE))</f>
        <v>0</v>
      </c>
      <c r="G71" s="44" t="s">
        <v>101</v>
      </c>
      <c r="H71" s="44">
        <f xml:space="preserve"> INDEX(notations!$1:$7,7,ROW(H67))</f>
        <v>0</v>
      </c>
      <c r="I71" s="59" t="e">
        <f>IF($F71/$H71&lt;Configuration!$D$18,Configuration!$H$18,IF($F71/$H71&lt;Configuration!$D$17,Configuration!$H$17,IF($F71/$H71&lt;=Configuration!$D$16,Configuration!$H$16,Configuration!$H$15)))</f>
        <v>#DIV/0!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</row>
    <row r="72" spans="1:32" x14ac:dyDescent="0.25">
      <c r="A72" s="44">
        <f>IF(B72="","",INDEX(notations!$1:$7,2,ROW(B68)))</f>
        <v>0</v>
      </c>
      <c r="B72" s="58">
        <f>INDEX(notations!$1:$7,1,ROW(B68))</f>
        <v>0</v>
      </c>
      <c r="C72" s="45">
        <f>INDEX(notations!$1:$7,3,ROW(B68))</f>
        <v>0</v>
      </c>
      <c r="D72" s="45">
        <f>INDEX(notations!$1:$7,5,ROW(D68))</f>
        <v>0</v>
      </c>
      <c r="E72" s="45">
        <f>INDEX(notations!$1:$7,6,ROW(E68))</f>
        <v>0</v>
      </c>
      <c r="F72" s="44">
        <f>IF(E72="","",VLOOKUP($D$2,notations!$B$9:$SJ$250,ROW(D66)+1,FALSE))</f>
        <v>0</v>
      </c>
      <c r="G72" s="44" t="s">
        <v>101</v>
      </c>
      <c r="H72" s="44">
        <f xml:space="preserve"> INDEX(notations!$1:$7,7,ROW(H68))</f>
        <v>0</v>
      </c>
      <c r="I72" s="59" t="e">
        <f>IF($F72/$H72&lt;Configuration!$D$18,Configuration!$H$18,IF($F72/$H72&lt;Configuration!$D$17,Configuration!$H$17,IF($F72/$H72&lt;=Configuration!$D$16,Configuration!$H$16,Configuration!$H$15)))</f>
        <v>#DIV/0!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</row>
    <row r="73" spans="1:32" x14ac:dyDescent="0.25">
      <c r="A73" s="44">
        <f>IF(B73="","",INDEX(notations!$1:$7,2,ROW(B69)))</f>
        <v>0</v>
      </c>
      <c r="B73" s="58">
        <f>INDEX(notations!$1:$7,1,ROW(B69))</f>
        <v>0</v>
      </c>
      <c r="C73" s="45">
        <f>INDEX(notations!$1:$7,3,ROW(B69))</f>
        <v>0</v>
      </c>
      <c r="D73" s="45">
        <f>INDEX(notations!$1:$7,5,ROW(D69))</f>
        <v>0</v>
      </c>
      <c r="E73" s="45">
        <f>INDEX(notations!$1:$7,6,ROW(E69))</f>
        <v>0</v>
      </c>
      <c r="F73" s="44">
        <f>IF(E73="","",VLOOKUP($D$2,notations!$B$9:$SJ$250,ROW(D67)+1,FALSE))</f>
        <v>0</v>
      </c>
      <c r="G73" s="44" t="s">
        <v>101</v>
      </c>
      <c r="H73" s="44">
        <f xml:space="preserve"> INDEX(notations!$1:$7,7,ROW(H69))</f>
        <v>0</v>
      </c>
      <c r="I73" s="59" t="e">
        <f>IF($F73/$H73&lt;Configuration!$D$18,Configuration!$H$18,IF($F73/$H73&lt;Configuration!$D$17,Configuration!$H$17,IF($F73/$H73&lt;=Configuration!$D$16,Configuration!$H$16,Configuration!$H$15)))</f>
        <v>#DIV/0!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1:32" x14ac:dyDescent="0.25">
      <c r="A74" s="44">
        <f>IF(B74="","",INDEX(notations!$1:$7,2,ROW(B70)))</f>
        <v>0</v>
      </c>
      <c r="B74" s="58">
        <f>INDEX(notations!$1:$7,1,ROW(B70))</f>
        <v>0</v>
      </c>
      <c r="C74" s="45">
        <f>INDEX(notations!$1:$7,3,ROW(B70))</f>
        <v>0</v>
      </c>
      <c r="D74" s="45">
        <f>INDEX(notations!$1:$7,5,ROW(D70))</f>
        <v>0</v>
      </c>
      <c r="E74" s="45">
        <f>INDEX(notations!$1:$7,6,ROW(E70))</f>
        <v>0</v>
      </c>
      <c r="F74" s="44">
        <f>IF(E74="","",VLOOKUP($D$2,notations!$B$9:$SJ$250,ROW(D68)+1,FALSE))</f>
        <v>0</v>
      </c>
      <c r="G74" s="44" t="s">
        <v>101</v>
      </c>
      <c r="H74" s="44">
        <f xml:space="preserve"> INDEX(notations!$1:$7,7,ROW(H70))</f>
        <v>0</v>
      </c>
      <c r="I74" s="59" t="e">
        <f>IF($F74/$H74&lt;Configuration!$D$18,Configuration!$H$18,IF($F74/$H74&lt;Configuration!$D$17,Configuration!$H$17,IF($F74/$H74&lt;=Configuration!$D$16,Configuration!$H$16,Configuration!$H$15)))</f>
        <v>#DIV/0!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  <row r="75" spans="1:32" x14ac:dyDescent="0.25">
      <c r="A75" s="44">
        <f>IF(B75="","",INDEX(notations!$1:$7,2,ROW(B71)))</f>
        <v>0</v>
      </c>
      <c r="B75" s="58">
        <f>INDEX(notations!$1:$7,1,ROW(B71))</f>
        <v>0</v>
      </c>
      <c r="C75" s="45">
        <f>INDEX(notations!$1:$7,3,ROW(B71))</f>
        <v>0</v>
      </c>
      <c r="D75" s="45">
        <f>INDEX(notations!$1:$7,5,ROW(D71))</f>
        <v>0</v>
      </c>
      <c r="E75" s="45">
        <f>INDEX(notations!$1:$7,6,ROW(E71))</f>
        <v>0</v>
      </c>
      <c r="F75" s="44">
        <f>IF(E75="","",VLOOKUP($D$2,notations!$B$9:$SJ$250,ROW(D69)+1,FALSE))</f>
        <v>0</v>
      </c>
      <c r="G75" s="44" t="s">
        <v>101</v>
      </c>
      <c r="H75" s="44">
        <f xml:space="preserve"> INDEX(notations!$1:$7,7,ROW(H71))</f>
        <v>0</v>
      </c>
      <c r="I75" s="59" t="e">
        <f>IF($F75/$H75&lt;Configuration!$D$18,Configuration!$H$18,IF($F75/$H75&lt;Configuration!$D$17,Configuration!$H$17,IF($F75/$H75&lt;=Configuration!$D$16,Configuration!$H$16,Configuration!$H$15)))</f>
        <v>#DIV/0!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1:32" x14ac:dyDescent="0.25">
      <c r="A76" s="44">
        <f>IF(B76="","",INDEX(notations!$1:$7,2,ROW(B72)))</f>
        <v>0</v>
      </c>
      <c r="B76" s="58">
        <f>INDEX(notations!$1:$7,1,ROW(B72))</f>
        <v>0</v>
      </c>
      <c r="C76" s="45">
        <f>INDEX(notations!$1:$7,3,ROW(B72))</f>
        <v>0</v>
      </c>
      <c r="D76" s="45">
        <f>INDEX(notations!$1:$7,5,ROW(D72))</f>
        <v>0</v>
      </c>
      <c r="E76" s="45">
        <f>INDEX(notations!$1:$7,6,ROW(E72))</f>
        <v>0</v>
      </c>
      <c r="F76" s="44">
        <f>IF(E76="","",VLOOKUP($D$2,notations!$B$9:$SJ$250,ROW(D70)+1,FALSE))</f>
        <v>0</v>
      </c>
      <c r="G76" s="44" t="s">
        <v>101</v>
      </c>
      <c r="H76" s="44">
        <f xml:space="preserve"> INDEX(notations!$1:$7,7,ROW(H72))</f>
        <v>0</v>
      </c>
      <c r="I76" s="59" t="e">
        <f>IF($F76/$H76&lt;Configuration!$D$18,Configuration!$H$18,IF($F76/$H76&lt;Configuration!$D$17,Configuration!$H$17,IF($F76/$H76&lt;=Configuration!$D$16,Configuration!$H$16,Configuration!$H$15)))</f>
        <v>#DIV/0!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1:32" x14ac:dyDescent="0.25">
      <c r="A77" s="44">
        <f>IF(B77="","",INDEX(notations!$1:$7,2,ROW(B73)))</f>
        <v>0</v>
      </c>
      <c r="B77" s="58">
        <f>INDEX(notations!$1:$7,1,ROW(B73))</f>
        <v>0</v>
      </c>
      <c r="C77" s="45">
        <f>INDEX(notations!$1:$7,3,ROW(B73))</f>
        <v>0</v>
      </c>
      <c r="D77" s="45">
        <f>INDEX(notations!$1:$7,5,ROW(D73))</f>
        <v>0</v>
      </c>
      <c r="E77" s="45">
        <f>INDEX(notations!$1:$7,6,ROW(E73))</f>
        <v>0</v>
      </c>
      <c r="F77" s="44">
        <f>IF(E77="","",VLOOKUP($D$2,notations!$B$9:$SJ$250,ROW(D71)+1,FALSE))</f>
        <v>0</v>
      </c>
      <c r="G77" s="44" t="s">
        <v>101</v>
      </c>
      <c r="H77" s="44">
        <f xml:space="preserve"> INDEX(notations!$1:$7,7,ROW(H73))</f>
        <v>0</v>
      </c>
      <c r="I77" s="59" t="e">
        <f>IF($F77/$H77&lt;Configuration!$D$18,Configuration!$H$18,IF($F77/$H77&lt;Configuration!$D$17,Configuration!$H$17,IF($F77/$H77&lt;=Configuration!$D$16,Configuration!$H$16,Configuration!$H$15)))</f>
        <v>#DIV/0!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1:32" x14ac:dyDescent="0.25">
      <c r="A78" s="44">
        <f>IF(B78="","",INDEX(notations!$1:$7,2,ROW(B74)))</f>
        <v>0</v>
      </c>
      <c r="B78" s="58">
        <f>INDEX(notations!$1:$7,1,ROW(B74))</f>
        <v>0</v>
      </c>
      <c r="C78" s="45">
        <f>INDEX(notations!$1:$7,3,ROW(B74))</f>
        <v>0</v>
      </c>
      <c r="D78" s="45">
        <f>INDEX(notations!$1:$7,5,ROW(D74))</f>
        <v>0</v>
      </c>
      <c r="E78" s="45">
        <f>INDEX(notations!$1:$7,6,ROW(E74))</f>
        <v>0</v>
      </c>
      <c r="F78" s="44">
        <f>IF(E78="","",VLOOKUP($D$2,notations!$B$9:$SJ$250,ROW(D72)+1,FALSE))</f>
        <v>0</v>
      </c>
      <c r="G78" s="44" t="s">
        <v>101</v>
      </c>
      <c r="H78" s="44">
        <f xml:space="preserve"> INDEX(notations!$1:$7,7,ROW(H74))</f>
        <v>0</v>
      </c>
      <c r="I78" s="59" t="e">
        <f>IF($F78/$H78&lt;Configuration!$D$18,Configuration!$H$18,IF($F78/$H78&lt;Configuration!$D$17,Configuration!$H$17,IF($F78/$H78&lt;=Configuration!$D$16,Configuration!$H$16,Configuration!$H$15)))</f>
        <v>#DIV/0!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</row>
    <row r="79" spans="1:32" x14ac:dyDescent="0.25">
      <c r="A79" s="44">
        <f>IF(B79="","",INDEX(notations!$1:$7,2,ROW(B75)))</f>
        <v>0</v>
      </c>
      <c r="B79" s="58">
        <f>INDEX(notations!$1:$7,1,ROW(B75))</f>
        <v>0</v>
      </c>
      <c r="C79" s="45">
        <f>INDEX(notations!$1:$7,3,ROW(B75))</f>
        <v>0</v>
      </c>
      <c r="D79" s="45">
        <f>INDEX(notations!$1:$7,5,ROW(D75))</f>
        <v>0</v>
      </c>
      <c r="E79" s="45">
        <f>INDEX(notations!$1:$7,6,ROW(E75))</f>
        <v>0</v>
      </c>
      <c r="F79" s="44">
        <f>IF(E79="","",VLOOKUP($D$2,notations!$B$9:$SJ$250,ROW(D73)+1,FALSE))</f>
        <v>0</v>
      </c>
      <c r="G79" s="44" t="s">
        <v>101</v>
      </c>
      <c r="H79" s="44">
        <f xml:space="preserve"> INDEX(notations!$1:$7,7,ROW(H75))</f>
        <v>0</v>
      </c>
      <c r="I79" s="59" t="e">
        <f>IF($F79/$H79&lt;Configuration!$D$18,Configuration!$H$18,IF($F79/$H79&lt;Configuration!$D$17,Configuration!$H$17,IF($F79/$H79&lt;=Configuration!$D$16,Configuration!$H$16,Configuration!$H$15)))</f>
        <v>#DIV/0!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1:32" x14ac:dyDescent="0.25">
      <c r="A80" s="44">
        <f>IF(B80="","",INDEX(notations!$1:$7,2,ROW(B76)))</f>
        <v>0</v>
      </c>
      <c r="B80" s="58">
        <f>INDEX(notations!$1:$7,1,ROW(B76))</f>
        <v>0</v>
      </c>
      <c r="C80" s="45">
        <f>INDEX(notations!$1:$7,3,ROW(B76))</f>
        <v>0</v>
      </c>
      <c r="D80" s="45">
        <f>INDEX(notations!$1:$7,5,ROW(D76))</f>
        <v>0</v>
      </c>
      <c r="E80" s="45">
        <f>INDEX(notations!$1:$7,6,ROW(E76))</f>
        <v>0</v>
      </c>
      <c r="F80" s="44">
        <f>IF(E80="","",VLOOKUP($D$2,notations!$B$9:$SJ$250,ROW(D74)+1,FALSE))</f>
        <v>0</v>
      </c>
      <c r="G80" s="44" t="s">
        <v>101</v>
      </c>
      <c r="H80" s="44">
        <f xml:space="preserve"> INDEX(notations!$1:$7,7,ROW(H76))</f>
        <v>0</v>
      </c>
      <c r="I80" s="59" t="e">
        <f>IF($F80/$H80&lt;Configuration!$D$18,Configuration!$H$18,IF($F80/$H80&lt;Configuration!$D$17,Configuration!$H$17,IF($F80/$H80&lt;=Configuration!$D$16,Configuration!$H$16,Configuration!$H$15)))</f>
        <v>#DIV/0!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1:32" x14ac:dyDescent="0.25">
      <c r="A81" s="44">
        <f>IF(B81="","",INDEX(notations!$1:$7,2,ROW(B77)))</f>
        <v>0</v>
      </c>
      <c r="B81" s="58">
        <f>INDEX(notations!$1:$7,1,ROW(B77))</f>
        <v>0</v>
      </c>
      <c r="C81" s="45">
        <f>INDEX(notations!$1:$7,3,ROW(B77))</f>
        <v>0</v>
      </c>
      <c r="D81" s="45">
        <f>INDEX(notations!$1:$7,5,ROW(D77))</f>
        <v>0</v>
      </c>
      <c r="E81" s="45">
        <f>INDEX(notations!$1:$7,6,ROW(E77))</f>
        <v>0</v>
      </c>
      <c r="F81" s="44">
        <f>IF(E81="","",VLOOKUP($D$2,notations!$B$9:$SJ$250,ROW(D75)+1,FALSE))</f>
        <v>0</v>
      </c>
      <c r="G81" s="44" t="s">
        <v>101</v>
      </c>
      <c r="H81" s="44">
        <f xml:space="preserve"> INDEX(notations!$1:$7,7,ROW(H77))</f>
        <v>0</v>
      </c>
      <c r="I81" s="59" t="e">
        <f>IF($F81/$H81&lt;Configuration!$D$18,Configuration!$H$18,IF($F81/$H81&lt;Configuration!$D$17,Configuration!$H$17,IF($F81/$H81&lt;=Configuration!$D$16,Configuration!$H$16,Configuration!$H$15)))</f>
        <v>#DIV/0!</v>
      </c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  <row r="82" spans="1:32" x14ac:dyDescent="0.25">
      <c r="A82" s="44">
        <f>IF(B82="","",INDEX(notations!$1:$7,2,ROW(B78)))</f>
        <v>0</v>
      </c>
      <c r="B82" s="58">
        <f>INDEX(notations!$1:$7,1,ROW(B78))</f>
        <v>0</v>
      </c>
      <c r="C82" s="45">
        <f>INDEX(notations!$1:$7,3,ROW(B78))</f>
        <v>0</v>
      </c>
      <c r="D82" s="45">
        <f>INDEX(notations!$1:$7,5,ROW(D78))</f>
        <v>0</v>
      </c>
      <c r="E82" s="45">
        <f>INDEX(notations!$1:$7,6,ROW(E78))</f>
        <v>0</v>
      </c>
      <c r="F82" s="44">
        <f>IF(E82="","",VLOOKUP($D$2,notations!$B$9:$SJ$250,ROW(D76)+1,FALSE))</f>
        <v>0</v>
      </c>
      <c r="G82" s="44" t="s">
        <v>101</v>
      </c>
      <c r="H82" s="44">
        <f xml:space="preserve"> INDEX(notations!$1:$7,7,ROW(H78))</f>
        <v>0</v>
      </c>
      <c r="I82" s="59" t="e">
        <f>IF($F82/$H82&lt;Configuration!$D$18,Configuration!$H$18,IF($F82/$H82&lt;Configuration!$D$17,Configuration!$H$17,IF($F82/$H82&lt;=Configuration!$D$16,Configuration!$H$16,Configuration!$H$15)))</f>
        <v>#DIV/0!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1:32" x14ac:dyDescent="0.25">
      <c r="A83" s="44">
        <f>IF(B83="","",INDEX(notations!$1:$7,2,ROW(B79)))</f>
        <v>0</v>
      </c>
      <c r="B83" s="58">
        <f>INDEX(notations!$1:$7,1,ROW(B79))</f>
        <v>0</v>
      </c>
      <c r="C83" s="45">
        <f>INDEX(notations!$1:$7,3,ROW(B79))</f>
        <v>0</v>
      </c>
      <c r="D83" s="45">
        <f>INDEX(notations!$1:$7,5,ROW(D79))</f>
        <v>0</v>
      </c>
      <c r="E83" s="45">
        <f>INDEX(notations!$1:$7,6,ROW(E79))</f>
        <v>0</v>
      </c>
      <c r="F83" s="44">
        <f>IF(E83="","",VLOOKUP($D$2,notations!$B$9:$SJ$250,ROW(D77)+1,FALSE))</f>
        <v>0</v>
      </c>
      <c r="G83" s="44" t="s">
        <v>101</v>
      </c>
      <c r="H83" s="44">
        <f xml:space="preserve"> INDEX(notations!$1:$7,7,ROW(H79))</f>
        <v>0</v>
      </c>
      <c r="I83" s="59" t="e">
        <f>IF($F83/$H83&lt;Configuration!$D$18,Configuration!$H$18,IF($F83/$H83&lt;Configuration!$D$17,Configuration!$H$17,IF($F83/$H83&lt;=Configuration!$D$16,Configuration!$H$16,Configuration!$H$15)))</f>
        <v>#DIV/0!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1:32" x14ac:dyDescent="0.25">
      <c r="A84" s="44">
        <f>IF(B84="","",INDEX(notations!$1:$7,2,ROW(B80)))</f>
        <v>0</v>
      </c>
      <c r="B84" s="58">
        <f>INDEX(notations!$1:$7,1,ROW(B80))</f>
        <v>0</v>
      </c>
      <c r="C84" s="45">
        <f>INDEX(notations!$1:$7,3,ROW(B80))</f>
        <v>0</v>
      </c>
      <c r="D84" s="45">
        <f>INDEX(notations!$1:$7,5,ROW(D80))</f>
        <v>0</v>
      </c>
      <c r="E84" s="45">
        <f>INDEX(notations!$1:$7,6,ROW(E80))</f>
        <v>0</v>
      </c>
      <c r="F84" s="44">
        <f>IF(E84="","",VLOOKUP($D$2,notations!$B$9:$SJ$250,ROW(D78)+1,FALSE))</f>
        <v>0</v>
      </c>
      <c r="G84" s="44" t="s">
        <v>101</v>
      </c>
      <c r="H84" s="44">
        <f xml:space="preserve"> INDEX(notations!$1:$7,7,ROW(H80))</f>
        <v>0</v>
      </c>
      <c r="I84" s="59" t="e">
        <f>IF($F84/$H84&lt;Configuration!$D$18,Configuration!$H$18,IF($F84/$H84&lt;Configuration!$D$17,Configuration!$H$17,IF($F84/$H84&lt;=Configuration!$D$16,Configuration!$H$16,Configuration!$H$15)))</f>
        <v>#DIV/0!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1:32" x14ac:dyDescent="0.25">
      <c r="A85" s="44">
        <f>IF(B85="","",INDEX(notations!$1:$7,2,ROW(B81)))</f>
        <v>0</v>
      </c>
      <c r="B85" s="58">
        <f>INDEX(notations!$1:$7,1,ROW(B81))</f>
        <v>0</v>
      </c>
      <c r="C85" s="45">
        <f>INDEX(notations!$1:$7,3,ROW(B81))</f>
        <v>0</v>
      </c>
      <c r="D85" s="45">
        <f>INDEX(notations!$1:$7,5,ROW(D81))</f>
        <v>0</v>
      </c>
      <c r="E85" s="45">
        <f>INDEX(notations!$1:$7,6,ROW(E81))</f>
        <v>0</v>
      </c>
      <c r="F85" s="44">
        <f>IF(E85="","",VLOOKUP($D$2,notations!$B$9:$SJ$250,ROW(D79)+1,FALSE))</f>
        <v>0</v>
      </c>
      <c r="G85" s="44" t="s">
        <v>101</v>
      </c>
      <c r="H85" s="44">
        <f xml:space="preserve"> INDEX(notations!$1:$7,7,ROW(H81))</f>
        <v>0</v>
      </c>
      <c r="I85" s="59" t="e">
        <f>IF($F85/$H85&lt;Configuration!$D$18,Configuration!$H$18,IF($F85/$H85&lt;Configuration!$D$17,Configuration!$H$17,IF($F85/$H85&lt;=Configuration!$D$16,Configuration!$H$16,Configuration!$H$15)))</f>
        <v>#DIV/0!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1:32" x14ac:dyDescent="0.25">
      <c r="A86" s="44">
        <f>IF(B86="","",INDEX(notations!$1:$7,2,ROW(B82)))</f>
        <v>0</v>
      </c>
      <c r="B86" s="58">
        <f>INDEX(notations!$1:$7,1,ROW(B82))</f>
        <v>0</v>
      </c>
      <c r="C86" s="45">
        <f>INDEX(notations!$1:$7,3,ROW(B82))</f>
        <v>0</v>
      </c>
      <c r="D86" s="45">
        <f>INDEX(notations!$1:$7,5,ROW(D82))</f>
        <v>0</v>
      </c>
      <c r="E86" s="45">
        <f>INDEX(notations!$1:$7,6,ROW(E82))</f>
        <v>0</v>
      </c>
      <c r="F86" s="44">
        <f>IF(E86="","",VLOOKUP($D$2,notations!$B$9:$SJ$250,ROW(D80)+1,FALSE))</f>
        <v>0</v>
      </c>
      <c r="G86" s="44" t="s">
        <v>101</v>
      </c>
      <c r="H86" s="44">
        <f xml:space="preserve"> INDEX(notations!$1:$7,7,ROW(H82))</f>
        <v>0</v>
      </c>
      <c r="I86" s="59" t="e">
        <f>IF($F86/$H86&lt;Configuration!$D$18,Configuration!$H$18,IF($F86/$H86&lt;Configuration!$D$17,Configuration!$H$17,IF($F86/$H86&lt;=Configuration!$D$16,Configuration!$H$16,Configuration!$H$15)))</f>
        <v>#DIV/0!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1:32" x14ac:dyDescent="0.25">
      <c r="A87" s="44">
        <f>IF(B87="","",INDEX(notations!$1:$7,2,ROW(B83)))</f>
        <v>0</v>
      </c>
      <c r="B87" s="58">
        <f>INDEX(notations!$1:$7,1,ROW(B83))</f>
        <v>0</v>
      </c>
      <c r="C87" s="45">
        <f>INDEX(notations!$1:$7,3,ROW(B83))</f>
        <v>0</v>
      </c>
      <c r="D87" s="45">
        <f>INDEX(notations!$1:$7,5,ROW(D83))</f>
        <v>0</v>
      </c>
      <c r="E87" s="45">
        <f>INDEX(notations!$1:$7,6,ROW(E83))</f>
        <v>0</v>
      </c>
      <c r="F87" s="44">
        <f>IF(E87="","",VLOOKUP($D$2,notations!$B$9:$SJ$250,ROW(D81)+1,FALSE))</f>
        <v>0</v>
      </c>
      <c r="G87" s="44" t="s">
        <v>101</v>
      </c>
      <c r="H87" s="44">
        <f xml:space="preserve"> INDEX(notations!$1:$7,7,ROW(H83))</f>
        <v>0</v>
      </c>
      <c r="I87" s="59" t="e">
        <f>IF($F87/$H87&lt;Configuration!$D$18,Configuration!$H$18,IF($F87/$H87&lt;Configuration!$D$17,Configuration!$H$17,IF($F87/$H87&lt;=Configuration!$D$16,Configuration!$H$16,Configuration!$H$15)))</f>
        <v>#DIV/0!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</row>
    <row r="88" spans="1:32" x14ac:dyDescent="0.25">
      <c r="A88" s="44">
        <f>IF(B88="","",INDEX(notations!$1:$7,2,ROW(B84)))</f>
        <v>0</v>
      </c>
      <c r="B88" s="58">
        <f>INDEX(notations!$1:$7,1,ROW(B84))</f>
        <v>0</v>
      </c>
      <c r="C88" s="45">
        <f>INDEX(notations!$1:$7,3,ROW(B84))</f>
        <v>0</v>
      </c>
      <c r="D88" s="45">
        <f>INDEX(notations!$1:$7,5,ROW(D84))</f>
        <v>0</v>
      </c>
      <c r="E88" s="45">
        <f>INDEX(notations!$1:$7,6,ROW(E84))</f>
        <v>0</v>
      </c>
      <c r="F88" s="44">
        <f>IF(E88="","",VLOOKUP($D$2,notations!$B$9:$SJ$250,ROW(D82)+1,FALSE))</f>
        <v>0</v>
      </c>
      <c r="G88" s="44" t="s">
        <v>101</v>
      </c>
      <c r="H88" s="44">
        <f xml:space="preserve"> INDEX(notations!$1:$7,7,ROW(H84))</f>
        <v>0</v>
      </c>
      <c r="I88" s="59" t="e">
        <f>IF($F88/$H88&lt;Configuration!$D$18,Configuration!$H$18,IF($F88/$H88&lt;Configuration!$D$17,Configuration!$H$17,IF($F88/$H88&lt;=Configuration!$D$16,Configuration!$H$16,Configuration!$H$15)))</f>
        <v>#DIV/0!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</row>
    <row r="89" spans="1:32" x14ac:dyDescent="0.25">
      <c r="A89" s="44">
        <f>IF(B89="","",INDEX(notations!$1:$7,2,ROW(B85)))</f>
        <v>0</v>
      </c>
      <c r="B89" s="58">
        <f>INDEX(notations!$1:$7,1,ROW(B85))</f>
        <v>0</v>
      </c>
      <c r="C89" s="45">
        <f>INDEX(notations!$1:$7,3,ROW(B85))</f>
        <v>0</v>
      </c>
      <c r="D89" s="45">
        <f>INDEX(notations!$1:$7,5,ROW(D85))</f>
        <v>0</v>
      </c>
      <c r="E89" s="45">
        <f>INDEX(notations!$1:$7,6,ROW(E85))</f>
        <v>0</v>
      </c>
      <c r="F89" s="44">
        <f>IF(E89="","",VLOOKUP($D$2,notations!$B$9:$SJ$250,ROW(D83)+1,FALSE))</f>
        <v>0</v>
      </c>
      <c r="G89" s="44" t="s">
        <v>101</v>
      </c>
      <c r="H89" s="44">
        <f xml:space="preserve"> INDEX(notations!$1:$7,7,ROW(H85))</f>
        <v>0</v>
      </c>
      <c r="I89" s="59" t="e">
        <f>IF($F89/$H89&lt;Configuration!$D$18,Configuration!$H$18,IF($F89/$H89&lt;Configuration!$D$17,Configuration!$H$17,IF($F89/$H89&lt;=Configuration!$D$16,Configuration!$H$16,Configuration!$H$15)))</f>
        <v>#DIV/0!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1:32" x14ac:dyDescent="0.25">
      <c r="A90" s="44">
        <f>IF(B90="","",INDEX(notations!$1:$7,2,ROW(B86)))</f>
        <v>0</v>
      </c>
      <c r="B90" s="58">
        <f>INDEX(notations!$1:$7,1,ROW(B86))</f>
        <v>0</v>
      </c>
      <c r="C90" s="45">
        <f>INDEX(notations!$1:$7,3,ROW(B86))</f>
        <v>0</v>
      </c>
      <c r="D90" s="45">
        <f>INDEX(notations!$1:$7,5,ROW(D86))</f>
        <v>0</v>
      </c>
      <c r="E90" s="45">
        <f>INDEX(notations!$1:$7,6,ROW(E86))</f>
        <v>0</v>
      </c>
      <c r="F90" s="44">
        <f>IF(E90="","",VLOOKUP($D$2,notations!$B$9:$SJ$250,ROW(D84)+1,FALSE))</f>
        <v>0</v>
      </c>
      <c r="G90" s="44" t="s">
        <v>101</v>
      </c>
      <c r="H90" s="44">
        <f xml:space="preserve"> INDEX(notations!$1:$7,7,ROW(H86))</f>
        <v>0</v>
      </c>
      <c r="I90" s="59" t="e">
        <f>IF($F90/$H90&lt;Configuration!$D$18,Configuration!$H$18,IF($F90/$H90&lt;Configuration!$D$17,Configuration!$H$17,IF($F90/$H90&lt;=Configuration!$D$16,Configuration!$H$16,Configuration!$H$15)))</f>
        <v>#DIV/0!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  <row r="91" spans="1:32" x14ac:dyDescent="0.25">
      <c r="A91" s="44">
        <f>IF(B91="","",INDEX(notations!$1:$7,2,ROW(B87)))</f>
        <v>0</v>
      </c>
      <c r="B91" s="58">
        <f>INDEX(notations!$1:$7,1,ROW(B87))</f>
        <v>0</v>
      </c>
      <c r="C91" s="45">
        <f>INDEX(notations!$1:$7,3,ROW(B87))</f>
        <v>0</v>
      </c>
      <c r="D91" s="45">
        <f>INDEX(notations!$1:$7,5,ROW(D87))</f>
        <v>0</v>
      </c>
      <c r="E91" s="45">
        <f>INDEX(notations!$1:$7,6,ROW(E87))</f>
        <v>0</v>
      </c>
      <c r="F91" s="44">
        <f>IF(E91="","",VLOOKUP($D$2,notations!$B$9:$SJ$250,ROW(D85)+1,FALSE))</f>
        <v>0</v>
      </c>
      <c r="G91" s="44" t="s">
        <v>101</v>
      </c>
      <c r="H91" s="44">
        <f xml:space="preserve"> INDEX(notations!$1:$7,7,ROW(H87))</f>
        <v>0</v>
      </c>
      <c r="I91" s="59" t="e">
        <f>IF($F91/$H91&lt;Configuration!$D$18,Configuration!$H$18,IF($F91/$H91&lt;Configuration!$D$17,Configuration!$H$17,IF($F91/$H91&lt;=Configuration!$D$16,Configuration!$H$16,Configuration!$H$15)))</f>
        <v>#DIV/0!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</row>
    <row r="92" spans="1:32" x14ac:dyDescent="0.25">
      <c r="A92" s="44">
        <f>IF(B92="","",INDEX(notations!$1:$7,2,ROW(B88)))</f>
        <v>0</v>
      </c>
      <c r="B92" s="58">
        <f>INDEX(notations!$1:$7,1,ROW(B88))</f>
        <v>0</v>
      </c>
      <c r="C92" s="45">
        <f>INDEX(notations!$1:$7,3,ROW(B88))</f>
        <v>0</v>
      </c>
      <c r="D92" s="45">
        <f>INDEX(notations!$1:$7,5,ROW(D88))</f>
        <v>0</v>
      </c>
      <c r="E92" s="45">
        <f>INDEX(notations!$1:$7,6,ROW(E88))</f>
        <v>0</v>
      </c>
      <c r="F92" s="44">
        <f>IF(E92="","",VLOOKUP($D$2,notations!$B$9:$SJ$250,ROW(D86)+1,FALSE))</f>
        <v>0</v>
      </c>
      <c r="G92" s="44" t="s">
        <v>101</v>
      </c>
      <c r="H92" s="44">
        <f xml:space="preserve"> INDEX(notations!$1:$7,7,ROW(H88))</f>
        <v>0</v>
      </c>
      <c r="I92" s="59" t="e">
        <f>IF($F92/$H92&lt;Configuration!$D$18,Configuration!$H$18,IF($F92/$H92&lt;Configuration!$D$17,Configuration!$H$17,IF($F92/$H92&lt;=Configuration!$D$16,Configuration!$H$16,Configuration!$H$15)))</f>
        <v>#DIV/0!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</row>
    <row r="93" spans="1:32" x14ac:dyDescent="0.25">
      <c r="A93" s="44">
        <f>IF(B93="","",INDEX(notations!$1:$7,2,ROW(B89)))</f>
        <v>0</v>
      </c>
      <c r="B93" s="58">
        <f>INDEX(notations!$1:$7,1,ROW(B89))</f>
        <v>0</v>
      </c>
      <c r="C93" s="45">
        <f>INDEX(notations!$1:$7,3,ROW(B89))</f>
        <v>0</v>
      </c>
      <c r="D93" s="45">
        <f>INDEX(notations!$1:$7,5,ROW(D89))</f>
        <v>0</v>
      </c>
      <c r="E93" s="45">
        <f>INDEX(notations!$1:$7,6,ROW(E89))</f>
        <v>0</v>
      </c>
      <c r="F93" s="44">
        <f>IF(E93="","",VLOOKUP($D$2,notations!$B$9:$SJ$250,ROW(D87)+1,FALSE))</f>
        <v>0</v>
      </c>
      <c r="G93" s="44" t="s">
        <v>101</v>
      </c>
      <c r="H93" s="44">
        <f xml:space="preserve"> INDEX(notations!$1:$7,7,ROW(H89))</f>
        <v>0</v>
      </c>
      <c r="I93" s="59" t="e">
        <f>IF($F93/$H93&lt;Configuration!$D$18,Configuration!$H$18,IF($F93/$H93&lt;Configuration!$D$17,Configuration!$H$17,IF($F93/$H93&lt;=Configuration!$D$16,Configuration!$H$16,Configuration!$H$15)))</f>
        <v>#DIV/0!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</row>
    <row r="94" spans="1:32" x14ac:dyDescent="0.25">
      <c r="A94" s="44">
        <f>IF(B94="","",INDEX(notations!$1:$7,2,ROW(B90)))</f>
        <v>0</v>
      </c>
      <c r="B94" s="58">
        <f>INDEX(notations!$1:$7,1,ROW(B90))</f>
        <v>0</v>
      </c>
      <c r="C94" s="45">
        <f>INDEX(notations!$1:$7,3,ROW(B90))</f>
        <v>0</v>
      </c>
      <c r="D94" s="45">
        <f>INDEX(notations!$1:$7,5,ROW(D90))</f>
        <v>0</v>
      </c>
      <c r="E94" s="45">
        <f>INDEX(notations!$1:$7,6,ROW(E90))</f>
        <v>0</v>
      </c>
      <c r="F94" s="44">
        <f>IF(E94="","",VLOOKUP($D$2,notations!$B$9:$SJ$250,ROW(D88)+1,FALSE))</f>
        <v>0</v>
      </c>
      <c r="G94" s="44" t="s">
        <v>101</v>
      </c>
      <c r="H94" s="44">
        <f xml:space="preserve"> INDEX(notations!$1:$7,7,ROW(H90))</f>
        <v>0</v>
      </c>
      <c r="I94" s="59" t="e">
        <f>IF($F94/$H94&lt;Configuration!$D$18,Configuration!$H$18,IF($F94/$H94&lt;Configuration!$D$17,Configuration!$H$17,IF($F94/$H94&lt;=Configuration!$D$16,Configuration!$H$16,Configuration!$H$15)))</f>
        <v>#DIV/0!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</row>
    <row r="95" spans="1:32" x14ac:dyDescent="0.25">
      <c r="A95" s="44">
        <f>IF(B95="","",INDEX(notations!$1:$7,2,ROW(B91)))</f>
        <v>0</v>
      </c>
      <c r="B95" s="58">
        <f>INDEX(notations!$1:$7,1,ROW(B91))</f>
        <v>0</v>
      </c>
      <c r="C95" s="45">
        <f>INDEX(notations!$1:$7,3,ROW(B91))</f>
        <v>0</v>
      </c>
      <c r="D95" s="45">
        <f>INDEX(notations!$1:$7,5,ROW(D91))</f>
        <v>0</v>
      </c>
      <c r="E95" s="45">
        <f>INDEX(notations!$1:$7,6,ROW(E91))</f>
        <v>0</v>
      </c>
      <c r="F95" s="44">
        <f>IF(E95="","",VLOOKUP($D$2,notations!$B$9:$SJ$250,ROW(D89)+1,FALSE))</f>
        <v>0</v>
      </c>
      <c r="G95" s="44" t="s">
        <v>101</v>
      </c>
      <c r="H95" s="44">
        <f xml:space="preserve"> INDEX(notations!$1:$7,7,ROW(H91))</f>
        <v>0</v>
      </c>
      <c r="I95" s="59" t="e">
        <f>IF($F95/$H95&lt;Configuration!$D$18,Configuration!$H$18,IF($F95/$H95&lt;Configuration!$D$17,Configuration!$H$17,IF($F95/$H95&lt;=Configuration!$D$16,Configuration!$H$16,Configuration!$H$15)))</f>
        <v>#DIV/0!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</row>
    <row r="96" spans="1:32" x14ac:dyDescent="0.25">
      <c r="A96" s="44">
        <f>IF(B96="","",INDEX(notations!$1:$7,2,ROW(B92)))</f>
        <v>0</v>
      </c>
      <c r="B96" s="58">
        <f>INDEX(notations!$1:$7,1,ROW(B92))</f>
        <v>0</v>
      </c>
      <c r="C96" s="45">
        <f>INDEX(notations!$1:$7,3,ROW(B92))</f>
        <v>0</v>
      </c>
      <c r="D96" s="45">
        <f>INDEX(notations!$1:$7,5,ROW(D92))</f>
        <v>0</v>
      </c>
      <c r="E96" s="45">
        <f>INDEX(notations!$1:$7,6,ROW(E92))</f>
        <v>0</v>
      </c>
      <c r="F96" s="44">
        <f>IF(E96="","",VLOOKUP($D$2,notations!$B$9:$SJ$250,ROW(D90)+1,FALSE))</f>
        <v>0</v>
      </c>
      <c r="G96" s="44" t="s">
        <v>101</v>
      </c>
      <c r="H96" s="44">
        <f xml:space="preserve"> INDEX(notations!$1:$7,7,ROW(H92))</f>
        <v>0</v>
      </c>
      <c r="I96" s="59" t="e">
        <f>IF($F96/$H96&lt;Configuration!$D$18,Configuration!$H$18,IF($F96/$H96&lt;Configuration!$D$17,Configuration!$H$17,IF($F96/$H96&lt;=Configuration!$D$16,Configuration!$H$16,Configuration!$H$15)))</f>
        <v>#DIV/0!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</row>
    <row r="97" spans="1:32" x14ac:dyDescent="0.25">
      <c r="A97" s="44">
        <f>IF(B97="","",INDEX(notations!$1:$7,2,ROW(B93)))</f>
        <v>0</v>
      </c>
      <c r="B97" s="58">
        <f>INDEX(notations!$1:$7,1,ROW(B93))</f>
        <v>0</v>
      </c>
      <c r="C97" s="45">
        <f>INDEX(notations!$1:$7,3,ROW(B93))</f>
        <v>0</v>
      </c>
      <c r="D97" s="45">
        <f>INDEX(notations!$1:$7,5,ROW(D93))</f>
        <v>0</v>
      </c>
      <c r="E97" s="45">
        <f>INDEX(notations!$1:$7,6,ROW(E93))</f>
        <v>0</v>
      </c>
      <c r="F97" s="44">
        <f>IF(E97="","",VLOOKUP($D$2,notations!$B$9:$SJ$250,ROW(D91)+1,FALSE))</f>
        <v>0</v>
      </c>
      <c r="G97" s="44" t="s">
        <v>101</v>
      </c>
      <c r="H97" s="44">
        <f xml:space="preserve"> INDEX(notations!$1:$7,7,ROW(H93))</f>
        <v>0</v>
      </c>
      <c r="I97" s="59" t="e">
        <f>IF($F97/$H97&lt;Configuration!$D$18,Configuration!$H$18,IF($F97/$H97&lt;Configuration!$D$17,Configuration!$H$17,IF($F97/$H97&lt;=Configuration!$D$16,Configuration!$H$16,Configuration!$H$15)))</f>
        <v>#DIV/0!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</row>
    <row r="98" spans="1:32" x14ac:dyDescent="0.25">
      <c r="A98" s="44">
        <f>IF(B98="","",INDEX(notations!$1:$7,2,ROW(B94)))</f>
        <v>0</v>
      </c>
      <c r="B98" s="58">
        <f>INDEX(notations!$1:$7,1,ROW(B94))</f>
        <v>0</v>
      </c>
      <c r="C98" s="45">
        <f>INDEX(notations!$1:$7,3,ROW(B94))</f>
        <v>0</v>
      </c>
      <c r="D98" s="45">
        <f>INDEX(notations!$1:$7,5,ROW(D94))</f>
        <v>0</v>
      </c>
      <c r="E98" s="45">
        <f>INDEX(notations!$1:$7,6,ROW(E94))</f>
        <v>0</v>
      </c>
      <c r="F98" s="44">
        <f>IF(E98="","",VLOOKUP($D$2,notations!$B$9:$SJ$250,ROW(D92)+1,FALSE))</f>
        <v>0</v>
      </c>
      <c r="G98" s="44" t="s">
        <v>101</v>
      </c>
      <c r="H98" s="44">
        <f xml:space="preserve"> INDEX(notations!$1:$7,7,ROW(H94))</f>
        <v>0</v>
      </c>
      <c r="I98" s="59" t="e">
        <f>IF($F98/$H98&lt;Configuration!$D$18,Configuration!$H$18,IF($F98/$H98&lt;Configuration!$D$17,Configuration!$H$17,IF($F98/$H98&lt;=Configuration!$D$16,Configuration!$H$16,Configuration!$H$15)))</f>
        <v>#DIV/0!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</row>
    <row r="99" spans="1:32" x14ac:dyDescent="0.25">
      <c r="A99" s="44">
        <f>IF(B99="","",INDEX(notations!$1:$7,2,ROW(B95)))</f>
        <v>0</v>
      </c>
      <c r="B99" s="58">
        <f>INDEX(notations!$1:$7,1,ROW(B95))</f>
        <v>0</v>
      </c>
      <c r="C99" s="45">
        <f>INDEX(notations!$1:$7,3,ROW(B95))</f>
        <v>0</v>
      </c>
      <c r="D99" s="45">
        <f>INDEX(notations!$1:$7,5,ROW(D95))</f>
        <v>0</v>
      </c>
      <c r="E99" s="45">
        <f>INDEX(notations!$1:$7,6,ROW(E95))</f>
        <v>0</v>
      </c>
      <c r="F99" s="44">
        <f>IF(E99="","",VLOOKUP($D$2,notations!$B$9:$SJ$250,ROW(D93)+1,FALSE))</f>
        <v>0</v>
      </c>
      <c r="G99" s="44" t="s">
        <v>101</v>
      </c>
      <c r="H99" s="44">
        <f xml:space="preserve"> INDEX(notations!$1:$7,7,ROW(H95))</f>
        <v>0</v>
      </c>
      <c r="I99" s="59" t="e">
        <f>IF($F99/$H99&lt;Configuration!$D$18,Configuration!$H$18,IF($F99/$H99&lt;Configuration!$D$17,Configuration!$H$17,IF($F99/$H99&lt;=Configuration!$D$16,Configuration!$H$16,Configuration!$H$15)))</f>
        <v>#DIV/0!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</row>
    <row r="100" spans="1:32" x14ac:dyDescent="0.25">
      <c r="A100" s="44">
        <f>IF(B100="","",INDEX(notations!$1:$7,2,ROW(B96)))</f>
        <v>0</v>
      </c>
      <c r="B100" s="58">
        <f>INDEX(notations!$1:$7,1,ROW(B96))</f>
        <v>0</v>
      </c>
      <c r="C100" s="45">
        <f>INDEX(notations!$1:$7,3,ROW(B96))</f>
        <v>0</v>
      </c>
      <c r="D100" s="45">
        <f>INDEX(notations!$1:$7,5,ROW(D96))</f>
        <v>0</v>
      </c>
      <c r="E100" s="45">
        <f>INDEX(notations!$1:$7,6,ROW(E96))</f>
        <v>0</v>
      </c>
      <c r="F100" s="44">
        <f>IF(E100="","",VLOOKUP($D$2,notations!$B$9:$SJ$250,ROW(D94)+1,FALSE))</f>
        <v>0</v>
      </c>
      <c r="G100" s="44" t="s">
        <v>101</v>
      </c>
      <c r="H100" s="44">
        <f xml:space="preserve"> INDEX(notations!$1:$7,7,ROW(H96))</f>
        <v>0</v>
      </c>
      <c r="I100" s="59" t="e">
        <f>IF($F100/$H100&lt;Configuration!$D$18,Configuration!$H$18,IF($F100/$H100&lt;Configuration!$D$17,Configuration!$H$17,IF($F100/$H100&lt;=Configuration!$D$16,Configuration!$H$16,Configuration!$H$15)))</f>
        <v>#DIV/0!</v>
      </c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</row>
    <row r="101" spans="1:32" x14ac:dyDescent="0.25">
      <c r="A101" s="44">
        <f>IF(B101="","",INDEX(notations!$1:$7,2,ROW(B97)))</f>
        <v>0</v>
      </c>
      <c r="B101" s="58">
        <f>INDEX(notations!$1:$7,1,ROW(B97))</f>
        <v>0</v>
      </c>
      <c r="C101" s="45">
        <f>INDEX(notations!$1:$7,3,ROW(B97))</f>
        <v>0</v>
      </c>
      <c r="D101" s="45">
        <f>INDEX(notations!$1:$7,5,ROW(D97))</f>
        <v>0</v>
      </c>
      <c r="E101" s="45">
        <f>INDEX(notations!$1:$7,6,ROW(E97))</f>
        <v>0</v>
      </c>
      <c r="F101" s="44">
        <f>IF(E101="","",VLOOKUP($D$2,notations!$B$9:$SJ$250,ROW(D95)+1,FALSE))</f>
        <v>0</v>
      </c>
      <c r="G101" s="44" t="s">
        <v>101</v>
      </c>
      <c r="H101" s="44">
        <f xml:space="preserve"> INDEX(notations!$1:$7,7,ROW(H97))</f>
        <v>0</v>
      </c>
      <c r="I101" s="59" t="e">
        <f>IF($F101/$H101&lt;Configuration!$D$18,Configuration!$H$18,IF($F101/$H101&lt;Configuration!$D$17,Configuration!$H$17,IF($F101/$H101&lt;=Configuration!$D$16,Configuration!$H$16,Configuration!$H$15)))</f>
        <v>#DIV/0!</v>
      </c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</row>
    <row r="102" spans="1:32" x14ac:dyDescent="0.25">
      <c r="A102" s="44">
        <f>IF(B102="","",INDEX(notations!$1:$7,2,ROW(B98)))</f>
        <v>0</v>
      </c>
      <c r="B102" s="58">
        <f>INDEX(notations!$1:$7,1,ROW(B98))</f>
        <v>0</v>
      </c>
      <c r="C102" s="45">
        <f>INDEX(notations!$1:$7,3,ROW(B98))</f>
        <v>0</v>
      </c>
      <c r="D102" s="45">
        <f>INDEX(notations!$1:$7,5,ROW(D98))</f>
        <v>0</v>
      </c>
      <c r="E102" s="45">
        <f>INDEX(notations!$1:$7,6,ROW(E98))</f>
        <v>0</v>
      </c>
      <c r="F102" s="44">
        <f>IF(E102="","",VLOOKUP($D$2,notations!$B$9:$SJ$250,ROW(D96)+1,FALSE))</f>
        <v>0</v>
      </c>
      <c r="G102" s="44" t="s">
        <v>101</v>
      </c>
      <c r="H102" s="44">
        <f xml:space="preserve"> INDEX(notations!$1:$7,7,ROW(H98))</f>
        <v>0</v>
      </c>
      <c r="I102" s="59" t="e">
        <f>IF($F102/$H102&lt;Configuration!$D$18,Configuration!$H$18,IF($F102/$H102&lt;Configuration!$D$17,Configuration!$H$17,IF($F102/$H102&lt;=Configuration!$D$16,Configuration!$H$16,Configuration!$H$15)))</f>
        <v>#DIV/0!</v>
      </c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</row>
    <row r="103" spans="1:32" x14ac:dyDescent="0.25">
      <c r="A103" s="44">
        <f>IF(B103="","",INDEX(notations!$1:$7,2,ROW(B99)))</f>
        <v>0</v>
      </c>
      <c r="B103" s="58">
        <f>INDEX(notations!$1:$7,1,ROW(B99))</f>
        <v>0</v>
      </c>
      <c r="C103" s="45">
        <f>INDEX(notations!$1:$7,3,ROW(B99))</f>
        <v>0</v>
      </c>
      <c r="D103" s="45">
        <f>INDEX(notations!$1:$7,5,ROW(D99))</f>
        <v>0</v>
      </c>
      <c r="E103" s="45">
        <f>INDEX(notations!$1:$7,6,ROW(E99))</f>
        <v>0</v>
      </c>
      <c r="F103" s="44">
        <f>IF(E103="","",VLOOKUP($D$2,notations!$B$9:$SJ$250,ROW(D97)+1,FALSE))</f>
        <v>0</v>
      </c>
      <c r="G103" s="44" t="s">
        <v>101</v>
      </c>
      <c r="H103" s="44">
        <f xml:space="preserve"> INDEX(notations!$1:$7,7,ROW(H99))</f>
        <v>0</v>
      </c>
      <c r="I103" s="59" t="e">
        <f>IF($F103/$H103&lt;Configuration!$D$18,Configuration!$H$18,IF($F103/$H103&lt;Configuration!$D$17,Configuration!$H$17,IF($F103/$H103&lt;=Configuration!$D$16,Configuration!$H$16,Configuration!$H$15)))</f>
        <v>#DIV/0!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</row>
    <row r="104" spans="1:32" x14ac:dyDescent="0.25">
      <c r="A104" s="44">
        <f>IF(B104="","",INDEX(notations!$1:$7,2,ROW(B100)))</f>
        <v>0</v>
      </c>
      <c r="B104" s="58">
        <f>INDEX(notations!$1:$7,1,ROW(B100))</f>
        <v>0</v>
      </c>
      <c r="C104" s="45">
        <f>INDEX(notations!$1:$7,3,ROW(B100))</f>
        <v>0</v>
      </c>
      <c r="D104" s="45">
        <f>INDEX(notations!$1:$7,5,ROW(D100))</f>
        <v>0</v>
      </c>
      <c r="E104" s="45">
        <f>INDEX(notations!$1:$7,6,ROW(E100))</f>
        <v>0</v>
      </c>
      <c r="F104" s="44">
        <f>IF(E104="","",VLOOKUP($D$2,notations!$B$9:$SJ$250,ROW(D98)+1,FALSE))</f>
        <v>0</v>
      </c>
      <c r="G104" s="44" t="s">
        <v>101</v>
      </c>
      <c r="H104" s="44">
        <f xml:space="preserve"> INDEX(notations!$1:$7,7,ROW(H100))</f>
        <v>0</v>
      </c>
      <c r="I104" s="59" t="e">
        <f>IF($F104/$H104&lt;Configuration!$D$18,Configuration!$H$18,IF($F104/$H104&lt;Configuration!$D$17,Configuration!$H$17,IF($F104/$H104&lt;=Configuration!$D$16,Configuration!$H$16,Configuration!$H$15)))</f>
        <v>#DIV/0!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</row>
    <row r="105" spans="1:32" x14ac:dyDescent="0.25">
      <c r="A105" s="44">
        <f>IF(B105="","",INDEX(notations!$1:$7,2,ROW(B101)))</f>
        <v>0</v>
      </c>
      <c r="B105" s="58">
        <f>INDEX(notations!$1:$7,1,ROW(B101))</f>
        <v>0</v>
      </c>
      <c r="C105" s="45">
        <f>INDEX(notations!$1:$7,3,ROW(B101))</f>
        <v>0</v>
      </c>
      <c r="D105" s="45">
        <f>INDEX(notations!$1:$7,5,ROW(D101))</f>
        <v>0</v>
      </c>
      <c r="E105" s="45">
        <f>INDEX(notations!$1:$7,6,ROW(E101))</f>
        <v>0</v>
      </c>
      <c r="F105" s="44">
        <f>IF(E105="","",VLOOKUP($D$2,notations!$B$9:$SJ$250,ROW(D99)+1,FALSE))</f>
        <v>0</v>
      </c>
      <c r="G105" s="44" t="s">
        <v>101</v>
      </c>
      <c r="H105" s="44">
        <f xml:space="preserve"> INDEX(notations!$1:$7,7,ROW(H101))</f>
        <v>0</v>
      </c>
      <c r="I105" s="59" t="e">
        <f>IF($F105/$H105&lt;Configuration!$D$18,Configuration!$H$18,IF($F105/$H105&lt;Configuration!$D$17,Configuration!$H$17,IF($F105/$H105&lt;=Configuration!$D$16,Configuration!$H$16,Configuration!$H$15)))</f>
        <v>#DIV/0!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</row>
    <row r="106" spans="1:32" x14ac:dyDescent="0.25">
      <c r="A106" s="44">
        <f>IF(B106="","",INDEX(notations!$1:$7,2,ROW(B102)))</f>
        <v>0</v>
      </c>
      <c r="B106" s="58">
        <f>INDEX(notations!$1:$7,1,ROW(B102))</f>
        <v>0</v>
      </c>
      <c r="C106" s="45">
        <f>INDEX(notations!$1:$7,3,ROW(B102))</f>
        <v>0</v>
      </c>
      <c r="D106" s="45">
        <f>INDEX(notations!$1:$7,5,ROW(D102))</f>
        <v>0</v>
      </c>
      <c r="E106" s="45">
        <f>INDEX(notations!$1:$7,6,ROW(E102))</f>
        <v>0</v>
      </c>
      <c r="F106" s="44">
        <f>IF(E106="","",VLOOKUP($D$2,notations!$B$9:$SJ$250,ROW(D100)+1,FALSE))</f>
        <v>0</v>
      </c>
      <c r="G106" s="44" t="s">
        <v>101</v>
      </c>
      <c r="H106" s="44">
        <f xml:space="preserve"> INDEX(notations!$1:$7,7,ROW(H102))</f>
        <v>0</v>
      </c>
      <c r="I106" s="59" t="e">
        <f>IF($F106/$H106&lt;Configuration!$D$18,Configuration!$H$18,IF($F106/$H106&lt;Configuration!$D$17,Configuration!$H$17,IF($F106/$H106&lt;=Configuration!$D$16,Configuration!$H$16,Configuration!$H$15)))</f>
        <v>#DIV/0!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</row>
    <row r="107" spans="1:32" x14ac:dyDescent="0.25">
      <c r="A107" s="44">
        <f>IF(B107="","",INDEX(notations!$1:$7,2,ROW(B103)))</f>
        <v>0</v>
      </c>
      <c r="B107" s="58">
        <f>INDEX(notations!$1:$7,1,ROW(B103))</f>
        <v>0</v>
      </c>
      <c r="C107" s="45">
        <f>INDEX(notations!$1:$7,3,ROW(B103))</f>
        <v>0</v>
      </c>
      <c r="D107" s="45">
        <f>INDEX(notations!$1:$7,5,ROW(D103))</f>
        <v>0</v>
      </c>
      <c r="E107" s="45">
        <f>INDEX(notations!$1:$7,6,ROW(E103))</f>
        <v>0</v>
      </c>
      <c r="F107" s="44">
        <f>IF(E107="","",VLOOKUP($D$2,notations!$B$9:$SJ$250,ROW(D101)+1,FALSE))</f>
        <v>0</v>
      </c>
      <c r="G107" s="44" t="s">
        <v>101</v>
      </c>
      <c r="H107" s="44">
        <f xml:space="preserve"> INDEX(notations!$1:$7,7,ROW(H103))</f>
        <v>0</v>
      </c>
      <c r="I107" s="59" t="e">
        <f>IF($F107/$H107&lt;Configuration!$D$18,Configuration!$H$18,IF($F107/$H107&lt;Configuration!$D$17,Configuration!$H$17,IF($F107/$H107&lt;=Configuration!$D$16,Configuration!$H$16,Configuration!$H$15)))</f>
        <v>#DIV/0!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</row>
    <row r="108" spans="1:32" x14ac:dyDescent="0.25">
      <c r="A108" s="44">
        <f>IF(B108="","",INDEX(notations!$1:$7,2,ROW(B104)))</f>
        <v>0</v>
      </c>
      <c r="B108" s="58">
        <f>INDEX(notations!$1:$7,1,ROW(B104))</f>
        <v>0</v>
      </c>
      <c r="C108" s="45">
        <f>INDEX(notations!$1:$7,3,ROW(B104))</f>
        <v>0</v>
      </c>
      <c r="D108" s="45">
        <f>INDEX(notations!$1:$7,5,ROW(D104))</f>
        <v>0</v>
      </c>
      <c r="E108" s="45">
        <f>INDEX(notations!$1:$7,6,ROW(E104))</f>
        <v>0</v>
      </c>
      <c r="F108" s="44">
        <f>IF(E108="","",VLOOKUP($D$2,notations!$B$9:$SJ$250,ROW(D102)+1,FALSE))</f>
        <v>0</v>
      </c>
      <c r="G108" s="44" t="s">
        <v>101</v>
      </c>
      <c r="H108" s="44">
        <f xml:space="preserve"> INDEX(notations!$1:$7,7,ROW(H104))</f>
        <v>0</v>
      </c>
      <c r="I108" s="59" t="e">
        <f>IF($F108/$H108&lt;Configuration!$D$18,Configuration!$H$18,IF($F108/$H108&lt;Configuration!$D$17,Configuration!$H$17,IF($F108/$H108&lt;=Configuration!$D$16,Configuration!$H$16,Configuration!$H$15)))</f>
        <v>#DIV/0!</v>
      </c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</row>
    <row r="109" spans="1:32" x14ac:dyDescent="0.25">
      <c r="A109" s="44">
        <f>IF(B109="","",INDEX(notations!$1:$7,2,ROW(B105)))</f>
        <v>0</v>
      </c>
      <c r="B109" s="58">
        <f>INDEX(notations!$1:$7,1,ROW(B105))</f>
        <v>0</v>
      </c>
      <c r="C109" s="45">
        <f>INDEX(notations!$1:$7,3,ROW(B105))</f>
        <v>0</v>
      </c>
      <c r="D109" s="45">
        <f>INDEX(notations!$1:$7,5,ROW(D105))</f>
        <v>0</v>
      </c>
      <c r="E109" s="45">
        <f>INDEX(notations!$1:$7,6,ROW(E105))</f>
        <v>0</v>
      </c>
      <c r="F109" s="44">
        <f>IF(E109="","",VLOOKUP($D$2,notations!$B$9:$SJ$250,ROW(D103)+1,FALSE))</f>
        <v>0</v>
      </c>
      <c r="G109" s="44" t="s">
        <v>101</v>
      </c>
      <c r="H109" s="44">
        <f xml:space="preserve"> INDEX(notations!$1:$7,7,ROW(H105))</f>
        <v>0</v>
      </c>
      <c r="I109" s="59" t="e">
        <f>IF($F109/$H109&lt;Configuration!$D$18,Configuration!$H$18,IF($F109/$H109&lt;Configuration!$D$17,Configuration!$H$17,IF($F109/$H109&lt;=Configuration!$D$16,Configuration!$H$16,Configuration!$H$15)))</f>
        <v>#DIV/0!</v>
      </c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</row>
    <row r="110" spans="1:32" x14ac:dyDescent="0.25">
      <c r="A110" s="44">
        <f>IF(B110="","",INDEX(notations!$1:$7,2,ROW(B106)))</f>
        <v>0</v>
      </c>
      <c r="B110" s="58">
        <f>INDEX(notations!$1:$7,1,ROW(B106))</f>
        <v>0</v>
      </c>
      <c r="C110" s="45">
        <f>INDEX(notations!$1:$7,3,ROW(B106))</f>
        <v>0</v>
      </c>
      <c r="D110" s="45">
        <f>INDEX(notations!$1:$7,5,ROW(D106))</f>
        <v>0</v>
      </c>
      <c r="E110" s="45">
        <f>INDEX(notations!$1:$7,6,ROW(E106))</f>
        <v>0</v>
      </c>
      <c r="F110" s="44">
        <f>IF(E110="","",VLOOKUP($D$2,notations!$B$9:$SJ$250,ROW(D104)+1,FALSE))</f>
        <v>0</v>
      </c>
      <c r="G110" s="44" t="s">
        <v>101</v>
      </c>
      <c r="H110" s="44">
        <f xml:space="preserve"> INDEX(notations!$1:$7,7,ROW(H106))</f>
        <v>0</v>
      </c>
      <c r="I110" s="59" t="e">
        <f>IF($F110/$H110&lt;Configuration!$D$18,Configuration!$H$18,IF($F110/$H110&lt;Configuration!$D$17,Configuration!$H$17,IF($F110/$H110&lt;=Configuration!$D$16,Configuration!$H$16,Configuration!$H$15)))</f>
        <v>#DIV/0!</v>
      </c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</row>
    <row r="111" spans="1:32" x14ac:dyDescent="0.25">
      <c r="A111" s="44">
        <f>IF(B111="","",INDEX(notations!$1:$7,2,ROW(B107)))</f>
        <v>0</v>
      </c>
      <c r="B111" s="58">
        <f>INDEX(notations!$1:$7,1,ROW(B107))</f>
        <v>0</v>
      </c>
      <c r="C111" s="45">
        <f>INDEX(notations!$1:$7,3,ROW(B107))</f>
        <v>0</v>
      </c>
      <c r="D111" s="45">
        <f>INDEX(notations!$1:$7,5,ROW(D107))</f>
        <v>0</v>
      </c>
      <c r="E111" s="45">
        <f>INDEX(notations!$1:$7,6,ROW(E107))</f>
        <v>0</v>
      </c>
      <c r="F111" s="44">
        <f>IF(E111="","",VLOOKUP($D$2,notations!$B$9:$SJ$250,ROW(D105)+1,FALSE))</f>
        <v>0</v>
      </c>
      <c r="G111" s="44" t="s">
        <v>101</v>
      </c>
      <c r="H111" s="44">
        <f xml:space="preserve"> INDEX(notations!$1:$7,7,ROW(H107))</f>
        <v>0</v>
      </c>
      <c r="I111" s="59" t="e">
        <f>IF($F111/$H111&lt;Configuration!$D$18,Configuration!$H$18,IF($F111/$H111&lt;Configuration!$D$17,Configuration!$H$17,IF($F111/$H111&lt;=Configuration!$D$16,Configuration!$H$16,Configuration!$H$15)))</f>
        <v>#DIV/0!</v>
      </c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</row>
    <row r="112" spans="1:32" x14ac:dyDescent="0.25">
      <c r="A112" s="44">
        <f>IF(B112="","",INDEX(notations!$1:$7,2,ROW(B108)))</f>
        <v>0</v>
      </c>
      <c r="B112" s="58">
        <f>INDEX(notations!$1:$7,1,ROW(B108))</f>
        <v>0</v>
      </c>
      <c r="C112" s="45">
        <f>INDEX(notations!$1:$7,3,ROW(B108))</f>
        <v>0</v>
      </c>
      <c r="D112" s="45">
        <f>INDEX(notations!$1:$7,5,ROW(D108))</f>
        <v>0</v>
      </c>
      <c r="E112" s="45">
        <f>INDEX(notations!$1:$7,6,ROW(E108))</f>
        <v>0</v>
      </c>
      <c r="F112" s="44">
        <f>IF(E112="","",VLOOKUP($D$2,notations!$B$9:$SJ$250,ROW(D106)+1,FALSE))</f>
        <v>0</v>
      </c>
      <c r="G112" s="44" t="s">
        <v>101</v>
      </c>
      <c r="H112" s="44">
        <f xml:space="preserve"> INDEX(notations!$1:$7,7,ROW(H108))</f>
        <v>0</v>
      </c>
      <c r="I112" s="59" t="e">
        <f>IF($F112/$H112&lt;Configuration!$D$18,Configuration!$H$18,IF($F112/$H112&lt;Configuration!$D$17,Configuration!$H$17,IF($F112/$H112&lt;=Configuration!$D$16,Configuration!$H$16,Configuration!$H$15)))</f>
        <v>#DIV/0!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</row>
    <row r="113" spans="1:32" x14ac:dyDescent="0.25">
      <c r="A113" s="44">
        <f>IF(B113="","",INDEX(notations!$1:$7,2,ROW(B109)))</f>
        <v>0</v>
      </c>
      <c r="B113" s="58">
        <f>INDEX(notations!$1:$7,1,ROW(B109))</f>
        <v>0</v>
      </c>
      <c r="C113" s="45">
        <f>INDEX(notations!$1:$7,3,ROW(B109))</f>
        <v>0</v>
      </c>
      <c r="D113" s="45">
        <f>INDEX(notations!$1:$7,5,ROW(D109))</f>
        <v>0</v>
      </c>
      <c r="E113" s="45">
        <f>INDEX(notations!$1:$7,6,ROW(E109))</f>
        <v>0</v>
      </c>
      <c r="F113" s="44">
        <f>IF(E113="","",VLOOKUP($D$2,notations!$B$9:$SJ$250,ROW(D107)+1,FALSE))</f>
        <v>0</v>
      </c>
      <c r="G113" s="44" t="s">
        <v>101</v>
      </c>
      <c r="H113" s="44">
        <f xml:space="preserve"> INDEX(notations!$1:$7,7,ROW(H109))</f>
        <v>0</v>
      </c>
      <c r="I113" s="59" t="e">
        <f>IF($F113/$H113&lt;Configuration!$D$18,Configuration!$H$18,IF($F113/$H113&lt;Configuration!$D$17,Configuration!$H$17,IF($F113/$H113&lt;=Configuration!$D$16,Configuration!$H$16,Configuration!$H$15)))</f>
        <v>#DIV/0!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</row>
    <row r="114" spans="1:32" x14ac:dyDescent="0.25">
      <c r="A114" s="44">
        <f>IF(B114="","",INDEX(notations!$1:$7,2,ROW(B110)))</f>
        <v>0</v>
      </c>
      <c r="B114" s="58">
        <f>INDEX(notations!$1:$7,1,ROW(B110))</f>
        <v>0</v>
      </c>
      <c r="C114" s="45">
        <f>INDEX(notations!$1:$7,3,ROW(B110))</f>
        <v>0</v>
      </c>
      <c r="D114" s="45">
        <f>INDEX(notations!$1:$7,5,ROW(D110))</f>
        <v>0</v>
      </c>
      <c r="E114" s="45">
        <f>INDEX(notations!$1:$7,6,ROW(E110))</f>
        <v>0</v>
      </c>
      <c r="F114" s="44">
        <f>IF(E114="","",VLOOKUP($D$2,notations!$B$9:$SJ$250,ROW(D108)+1,FALSE))</f>
        <v>0</v>
      </c>
      <c r="G114" s="44" t="s">
        <v>101</v>
      </c>
      <c r="H114" s="44">
        <f xml:space="preserve"> INDEX(notations!$1:$7,7,ROW(H110))</f>
        <v>0</v>
      </c>
      <c r="I114" s="59" t="e">
        <f>IF($F114/$H114&lt;Configuration!$D$18,Configuration!$H$18,IF($F114/$H114&lt;Configuration!$D$17,Configuration!$H$17,IF($F114/$H114&lt;=Configuration!$D$16,Configuration!$H$16,Configuration!$H$15)))</f>
        <v>#DIV/0!</v>
      </c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</row>
    <row r="115" spans="1:32" x14ac:dyDescent="0.25">
      <c r="A115" s="44">
        <f>IF(B115="","",INDEX(notations!$1:$7,2,ROW(B111)))</f>
        <v>0</v>
      </c>
      <c r="B115" s="58">
        <f>INDEX(notations!$1:$7,1,ROW(B111))</f>
        <v>0</v>
      </c>
      <c r="C115" s="45">
        <f>INDEX(notations!$1:$7,3,ROW(B111))</f>
        <v>0</v>
      </c>
      <c r="D115" s="45">
        <f>INDEX(notations!$1:$7,5,ROW(D111))</f>
        <v>0</v>
      </c>
      <c r="E115" s="45">
        <f>INDEX(notations!$1:$7,6,ROW(E111))</f>
        <v>0</v>
      </c>
      <c r="F115" s="44">
        <f>IF(E115="","",VLOOKUP($D$2,notations!$B$9:$SJ$250,ROW(D109)+1,FALSE))</f>
        <v>0</v>
      </c>
      <c r="G115" s="44" t="s">
        <v>101</v>
      </c>
      <c r="H115" s="44">
        <f xml:space="preserve"> INDEX(notations!$1:$7,7,ROW(H111))</f>
        <v>0</v>
      </c>
      <c r="I115" s="59" t="e">
        <f>IF($F115/$H115&lt;Configuration!$D$18,Configuration!$H$18,IF($F115/$H115&lt;Configuration!$D$17,Configuration!$H$17,IF($F115/$H115&lt;=Configuration!$D$16,Configuration!$H$16,Configuration!$H$15)))</f>
        <v>#DIV/0!</v>
      </c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</row>
    <row r="116" spans="1:32" x14ac:dyDescent="0.25">
      <c r="A116" s="44">
        <f>IF(B116="","",INDEX(notations!$1:$7,2,ROW(B112)))</f>
        <v>0</v>
      </c>
      <c r="B116" s="58">
        <f>INDEX(notations!$1:$7,1,ROW(B112))</f>
        <v>0</v>
      </c>
      <c r="C116" s="45">
        <f>INDEX(notations!$1:$7,3,ROW(B112))</f>
        <v>0</v>
      </c>
      <c r="D116" s="45">
        <f>INDEX(notations!$1:$7,5,ROW(D112))</f>
        <v>0</v>
      </c>
      <c r="E116" s="45">
        <f>INDEX(notations!$1:$7,6,ROW(E112))</f>
        <v>0</v>
      </c>
      <c r="F116" s="44">
        <f>IF(E116="","",VLOOKUP($D$2,notations!$B$9:$SJ$250,ROW(D110)+1,FALSE))</f>
        <v>0</v>
      </c>
      <c r="G116" s="44" t="s">
        <v>101</v>
      </c>
      <c r="H116" s="44">
        <f xml:space="preserve"> INDEX(notations!$1:$7,7,ROW(H112))</f>
        <v>0</v>
      </c>
      <c r="I116" s="59" t="e">
        <f>IF($F116/$H116&lt;Configuration!$D$18,Configuration!$H$18,IF($F116/$H116&lt;Configuration!$D$17,Configuration!$H$17,IF($F116/$H116&lt;=Configuration!$D$16,Configuration!$H$16,Configuration!$H$15)))</f>
        <v>#DIV/0!</v>
      </c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</row>
    <row r="117" spans="1:32" x14ac:dyDescent="0.25">
      <c r="A117" s="44">
        <f>IF(B117="","",INDEX(notations!$1:$7,2,ROW(B113)))</f>
        <v>0</v>
      </c>
      <c r="B117" s="58">
        <f>INDEX(notations!$1:$7,1,ROW(B113))</f>
        <v>0</v>
      </c>
      <c r="C117" s="45">
        <f>INDEX(notations!$1:$7,3,ROW(B113))</f>
        <v>0</v>
      </c>
      <c r="D117" s="45">
        <f>INDEX(notations!$1:$7,5,ROW(D113))</f>
        <v>0</v>
      </c>
      <c r="E117" s="45">
        <f>INDEX(notations!$1:$7,6,ROW(E113))</f>
        <v>0</v>
      </c>
      <c r="F117" s="44">
        <f>IF(E117="","",VLOOKUP($D$2,notations!$B$9:$SJ$250,ROW(D111)+1,FALSE))</f>
        <v>0</v>
      </c>
      <c r="G117" s="44" t="s">
        <v>101</v>
      </c>
      <c r="H117" s="44">
        <f xml:space="preserve"> INDEX(notations!$1:$7,7,ROW(H113))</f>
        <v>0</v>
      </c>
      <c r="I117" s="59" t="e">
        <f>IF($F117/$H117&lt;Configuration!$D$18,Configuration!$H$18,IF($F117/$H117&lt;Configuration!$D$17,Configuration!$H$17,IF($F117/$H117&lt;=Configuration!$D$16,Configuration!$H$16,Configuration!$H$15)))</f>
        <v>#DIV/0!</v>
      </c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</row>
    <row r="118" spans="1:32" x14ac:dyDescent="0.25">
      <c r="A118" s="44">
        <f>IF(B118="","",INDEX(notations!$1:$7,2,ROW(B114)))</f>
        <v>0</v>
      </c>
      <c r="B118" s="58">
        <f>INDEX(notations!$1:$7,1,ROW(B114))</f>
        <v>0</v>
      </c>
      <c r="C118" s="45">
        <f>INDEX(notations!$1:$7,3,ROW(B114))</f>
        <v>0</v>
      </c>
      <c r="D118" s="45">
        <f>INDEX(notations!$1:$7,5,ROW(D114))</f>
        <v>0</v>
      </c>
      <c r="E118" s="45">
        <f>INDEX(notations!$1:$7,6,ROW(E114))</f>
        <v>0</v>
      </c>
      <c r="F118" s="44">
        <f>IF(E118="","",VLOOKUP($D$2,notations!$B$9:$SJ$250,ROW(D112)+1,FALSE))</f>
        <v>0</v>
      </c>
      <c r="G118" s="44" t="s">
        <v>101</v>
      </c>
      <c r="H118" s="44">
        <f xml:space="preserve"> INDEX(notations!$1:$7,7,ROW(H114))</f>
        <v>0</v>
      </c>
      <c r="I118" s="59" t="e">
        <f>IF($F118/$H118&lt;Configuration!$D$18,Configuration!$H$18,IF($F118/$H118&lt;Configuration!$D$17,Configuration!$H$17,IF($F118/$H118&lt;=Configuration!$D$16,Configuration!$H$16,Configuration!$H$15)))</f>
        <v>#DIV/0!</v>
      </c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</row>
    <row r="119" spans="1:32" x14ac:dyDescent="0.25">
      <c r="A119" s="44">
        <f>IF(B119="","",INDEX(notations!$1:$7,2,ROW(B115)))</f>
        <v>0</v>
      </c>
      <c r="B119" s="58">
        <f>INDEX(notations!$1:$7,1,ROW(B115))</f>
        <v>0</v>
      </c>
      <c r="C119" s="45">
        <f>INDEX(notations!$1:$7,3,ROW(B115))</f>
        <v>0</v>
      </c>
      <c r="D119" s="45">
        <f>INDEX(notations!$1:$7,5,ROW(D115))</f>
        <v>0</v>
      </c>
      <c r="E119" s="45">
        <f>INDEX(notations!$1:$7,6,ROW(E115))</f>
        <v>0</v>
      </c>
      <c r="F119" s="44">
        <f>IF(E119="","",VLOOKUP($D$2,notations!$B$9:$SJ$250,ROW(D113)+1,FALSE))</f>
        <v>0</v>
      </c>
      <c r="G119" s="44" t="s">
        <v>101</v>
      </c>
      <c r="H119" s="44">
        <f xml:space="preserve"> INDEX(notations!$1:$7,7,ROW(H115))</f>
        <v>0</v>
      </c>
      <c r="I119" s="59" t="e">
        <f>IF($F119/$H119&lt;Configuration!$D$18,Configuration!$H$18,IF($F119/$H119&lt;Configuration!$D$17,Configuration!$H$17,IF($F119/$H119&lt;=Configuration!$D$16,Configuration!$H$16,Configuration!$H$15)))</f>
        <v>#DIV/0!</v>
      </c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</row>
    <row r="120" spans="1:32" x14ac:dyDescent="0.25">
      <c r="A120" s="44">
        <f>IF(B120="","",INDEX(notations!$1:$7,2,ROW(B116)))</f>
        <v>0</v>
      </c>
      <c r="B120" s="58">
        <f>INDEX(notations!$1:$7,1,ROW(B116))</f>
        <v>0</v>
      </c>
      <c r="C120" s="45">
        <f>INDEX(notations!$1:$7,3,ROW(B116))</f>
        <v>0</v>
      </c>
      <c r="D120" s="45">
        <f>INDEX(notations!$1:$7,5,ROW(D116))</f>
        <v>0</v>
      </c>
      <c r="E120" s="45">
        <f>INDEX(notations!$1:$7,6,ROW(E116))</f>
        <v>0</v>
      </c>
      <c r="F120" s="44">
        <f>IF(E120="","",VLOOKUP($D$2,notations!$B$9:$SJ$250,ROW(D114)+1,FALSE))</f>
        <v>0</v>
      </c>
      <c r="G120" s="44" t="s">
        <v>101</v>
      </c>
      <c r="H120" s="44">
        <f xml:space="preserve"> INDEX(notations!$1:$7,7,ROW(H116))</f>
        <v>0</v>
      </c>
      <c r="I120" s="59" t="e">
        <f>IF($F120/$H120&lt;Configuration!$D$18,Configuration!$H$18,IF($F120/$H120&lt;Configuration!$D$17,Configuration!$H$17,IF($F120/$H120&lt;=Configuration!$D$16,Configuration!$H$16,Configuration!$H$15)))</f>
        <v>#DIV/0!</v>
      </c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</row>
    <row r="121" spans="1:32" x14ac:dyDescent="0.25">
      <c r="A121" s="44">
        <f>IF(B121="","",INDEX(notations!$1:$7,2,ROW(B117)))</f>
        <v>0</v>
      </c>
      <c r="B121" s="58">
        <f>INDEX(notations!$1:$7,1,ROW(B117))</f>
        <v>0</v>
      </c>
      <c r="C121" s="45">
        <f>INDEX(notations!$1:$7,3,ROW(B117))</f>
        <v>0</v>
      </c>
      <c r="D121" s="45">
        <f>INDEX(notations!$1:$7,5,ROW(D117))</f>
        <v>0</v>
      </c>
      <c r="E121" s="45">
        <f>INDEX(notations!$1:$7,6,ROW(E117))</f>
        <v>0</v>
      </c>
      <c r="F121" s="44">
        <f>IF(E121="","",VLOOKUP($D$2,notations!$B$9:$SJ$250,ROW(D115)+1,FALSE))</f>
        <v>0</v>
      </c>
      <c r="G121" s="44" t="s">
        <v>101</v>
      </c>
      <c r="H121" s="44">
        <f xml:space="preserve"> INDEX(notations!$1:$7,7,ROW(H117))</f>
        <v>0</v>
      </c>
      <c r="I121" s="59" t="e">
        <f>IF($F121/$H121&lt;Configuration!$D$18,Configuration!$H$18,IF($F121/$H121&lt;Configuration!$D$17,Configuration!$H$17,IF($F121/$H121&lt;=Configuration!$D$16,Configuration!$H$16,Configuration!$H$15)))</f>
        <v>#DIV/0!</v>
      </c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</row>
    <row r="122" spans="1:32" x14ac:dyDescent="0.25">
      <c r="A122" s="44">
        <f>IF(B122="","",INDEX(notations!$1:$7,2,ROW(B118)))</f>
        <v>0</v>
      </c>
      <c r="B122" s="58">
        <f>INDEX(notations!$1:$7,1,ROW(B118))</f>
        <v>0</v>
      </c>
      <c r="C122" s="45">
        <f>INDEX(notations!$1:$7,3,ROW(B118))</f>
        <v>0</v>
      </c>
      <c r="D122" s="45">
        <f>INDEX(notations!$1:$7,5,ROW(D118))</f>
        <v>0</v>
      </c>
      <c r="E122" s="45">
        <f>INDEX(notations!$1:$7,6,ROW(E118))</f>
        <v>0</v>
      </c>
      <c r="F122" s="44">
        <f>IF(E122="","",VLOOKUP($D$2,notations!$B$9:$SJ$250,ROW(D116)+1,FALSE))</f>
        <v>0</v>
      </c>
      <c r="G122" s="44" t="s">
        <v>101</v>
      </c>
      <c r="H122" s="44">
        <f xml:space="preserve"> INDEX(notations!$1:$7,7,ROW(H118))</f>
        <v>0</v>
      </c>
      <c r="I122" s="59" t="e">
        <f>IF($F122/$H122&lt;Configuration!$D$18,Configuration!$H$18,IF($F122/$H122&lt;Configuration!$D$17,Configuration!$H$17,IF($F122/$H122&lt;=Configuration!$D$16,Configuration!$H$16,Configuration!$H$15)))</f>
        <v>#DIV/0!</v>
      </c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</row>
    <row r="123" spans="1:32" x14ac:dyDescent="0.25">
      <c r="A123" s="44">
        <f>IF(B123="","",INDEX(notations!$1:$7,2,ROW(B119)))</f>
        <v>0</v>
      </c>
      <c r="B123" s="58">
        <f>INDEX(notations!$1:$7,1,ROW(B119))</f>
        <v>0</v>
      </c>
      <c r="C123" s="45">
        <f>INDEX(notations!$1:$7,3,ROW(B119))</f>
        <v>0</v>
      </c>
      <c r="D123" s="45">
        <f>INDEX(notations!$1:$7,5,ROW(D119))</f>
        <v>0</v>
      </c>
      <c r="E123" s="45">
        <f>INDEX(notations!$1:$7,6,ROW(E119))</f>
        <v>0</v>
      </c>
      <c r="F123" s="44">
        <f>IF(E123="","",VLOOKUP($D$2,notations!$B$9:$SJ$250,ROW(D117)+1,FALSE))</f>
        <v>0</v>
      </c>
      <c r="G123" s="44" t="s">
        <v>101</v>
      </c>
      <c r="H123" s="44">
        <f xml:space="preserve"> INDEX(notations!$1:$7,7,ROW(H119))</f>
        <v>0</v>
      </c>
      <c r="I123" s="59" t="e">
        <f>IF($F123/$H123&lt;Configuration!$D$18,Configuration!$H$18,IF($F123/$H123&lt;Configuration!$D$17,Configuration!$H$17,IF($F123/$H123&lt;=Configuration!$D$16,Configuration!$H$16,Configuration!$H$15)))</f>
        <v>#DIV/0!</v>
      </c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</row>
    <row r="124" spans="1:32" x14ac:dyDescent="0.25">
      <c r="A124" s="44">
        <f>IF(B124="","",INDEX(notations!$1:$7,2,ROW(B120)))</f>
        <v>0</v>
      </c>
      <c r="B124" s="58">
        <f>INDEX(notations!$1:$7,1,ROW(B120))</f>
        <v>0</v>
      </c>
      <c r="C124" s="45">
        <f>INDEX(notations!$1:$7,3,ROW(B120))</f>
        <v>0</v>
      </c>
      <c r="D124" s="45">
        <f>INDEX(notations!$1:$7,5,ROW(D120))</f>
        <v>0</v>
      </c>
      <c r="E124" s="45">
        <f>INDEX(notations!$1:$7,6,ROW(E120))</f>
        <v>0</v>
      </c>
      <c r="F124" s="44">
        <f>IF(E124="","",VLOOKUP($D$2,notations!$B$9:$SJ$250,ROW(D118)+1,FALSE))</f>
        <v>0</v>
      </c>
      <c r="G124" s="44" t="s">
        <v>101</v>
      </c>
      <c r="H124" s="44">
        <f xml:space="preserve"> INDEX(notations!$1:$7,7,ROW(H120))</f>
        <v>0</v>
      </c>
      <c r="I124" s="59" t="e">
        <f>IF($F124/$H124&lt;Configuration!$D$18,Configuration!$H$18,IF($F124/$H124&lt;Configuration!$D$17,Configuration!$H$17,IF($F124/$H124&lt;=Configuration!$D$16,Configuration!$H$16,Configuration!$H$15)))</f>
        <v>#DIV/0!</v>
      </c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</row>
    <row r="125" spans="1:32" x14ac:dyDescent="0.25">
      <c r="A125" s="44">
        <f>IF(B125="","",INDEX(notations!$1:$7,2,ROW(B121)))</f>
        <v>0</v>
      </c>
      <c r="B125" s="58">
        <f>INDEX(notations!$1:$7,1,ROW(B121))</f>
        <v>0</v>
      </c>
      <c r="C125" s="45">
        <f>INDEX(notations!$1:$7,3,ROW(B121))</f>
        <v>0</v>
      </c>
      <c r="D125" s="45">
        <f>INDEX(notations!$1:$7,5,ROW(D121))</f>
        <v>0</v>
      </c>
      <c r="E125" s="45">
        <f>INDEX(notations!$1:$7,6,ROW(E121))</f>
        <v>0</v>
      </c>
      <c r="F125" s="44">
        <f>IF(E125="","",VLOOKUP($D$2,notations!$B$9:$SJ$250,ROW(D119)+1,FALSE))</f>
        <v>0</v>
      </c>
      <c r="G125" s="44" t="s">
        <v>101</v>
      </c>
      <c r="H125" s="44">
        <f xml:space="preserve"> INDEX(notations!$1:$7,7,ROW(H121))</f>
        <v>0</v>
      </c>
      <c r="I125" s="59" t="e">
        <f>IF($F125/$H125&lt;Configuration!$D$18,Configuration!$H$18,IF($F125/$H125&lt;Configuration!$D$17,Configuration!$H$17,IF($F125/$H125&lt;=Configuration!$D$16,Configuration!$H$16,Configuration!$H$15)))</f>
        <v>#DIV/0!</v>
      </c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</row>
    <row r="126" spans="1:32" x14ac:dyDescent="0.25">
      <c r="A126" s="44">
        <f>IF(B126="","",INDEX(notations!$1:$7,2,ROW(B122)))</f>
        <v>0</v>
      </c>
      <c r="B126" s="58">
        <f>INDEX(notations!$1:$7,1,ROW(B122))</f>
        <v>0</v>
      </c>
      <c r="C126" s="45">
        <f>INDEX(notations!$1:$7,3,ROW(B122))</f>
        <v>0</v>
      </c>
      <c r="D126" s="45">
        <f>INDEX(notations!$1:$7,5,ROW(D122))</f>
        <v>0</v>
      </c>
      <c r="E126" s="45">
        <f>INDEX(notations!$1:$7,6,ROW(E122))</f>
        <v>0</v>
      </c>
      <c r="F126" s="44">
        <f>IF(E126="","",VLOOKUP($D$2,notations!$B$9:$SJ$250,ROW(D120)+1,FALSE))</f>
        <v>0</v>
      </c>
      <c r="G126" s="44" t="s">
        <v>101</v>
      </c>
      <c r="H126" s="44">
        <f xml:space="preserve"> INDEX(notations!$1:$7,7,ROW(H122))</f>
        <v>0</v>
      </c>
      <c r="I126" s="59" t="e">
        <f>IF($F126/$H126&lt;Configuration!$D$18,Configuration!$H$18,IF($F126/$H126&lt;Configuration!$D$17,Configuration!$H$17,IF($F126/$H126&lt;=Configuration!$D$16,Configuration!$H$16,Configuration!$H$15)))</f>
        <v>#DIV/0!</v>
      </c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</row>
    <row r="127" spans="1:32" x14ac:dyDescent="0.25">
      <c r="A127" s="44">
        <f>IF(B127="","",INDEX(notations!$1:$7,2,ROW(B123)))</f>
        <v>0</v>
      </c>
      <c r="B127" s="58">
        <f>INDEX(notations!$1:$7,1,ROW(B123))</f>
        <v>0</v>
      </c>
      <c r="C127" s="45">
        <f>INDEX(notations!$1:$7,3,ROW(B123))</f>
        <v>0</v>
      </c>
      <c r="D127" s="45">
        <f>INDEX(notations!$1:$7,5,ROW(D123))</f>
        <v>0</v>
      </c>
      <c r="E127" s="45">
        <f>INDEX(notations!$1:$7,6,ROW(E123))</f>
        <v>0</v>
      </c>
      <c r="F127" s="44">
        <f>IF(E127="","",VLOOKUP($D$2,notations!$B$9:$SJ$250,ROW(D121)+1,FALSE))</f>
        <v>0</v>
      </c>
      <c r="G127" s="44" t="s">
        <v>101</v>
      </c>
      <c r="H127" s="44">
        <f xml:space="preserve"> INDEX(notations!$1:$7,7,ROW(H123))</f>
        <v>0</v>
      </c>
      <c r="I127" s="59" t="e">
        <f>IF($F127/$H127&lt;Configuration!$D$18,Configuration!$H$18,IF($F127/$H127&lt;Configuration!$D$17,Configuration!$H$17,IF($F127/$H127&lt;=Configuration!$D$16,Configuration!$H$16,Configuration!$H$15)))</f>
        <v>#DIV/0!</v>
      </c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</row>
    <row r="128" spans="1:32" x14ac:dyDescent="0.25">
      <c r="A128" s="44">
        <f>IF(B128="","",INDEX(notations!$1:$7,2,ROW(B124)))</f>
        <v>0</v>
      </c>
      <c r="B128" s="58">
        <f>INDEX(notations!$1:$7,1,ROW(B124))</f>
        <v>0</v>
      </c>
      <c r="C128" s="45">
        <f>INDEX(notations!$1:$7,3,ROW(B124))</f>
        <v>0</v>
      </c>
      <c r="D128" s="45">
        <f>INDEX(notations!$1:$7,5,ROW(D124))</f>
        <v>0</v>
      </c>
      <c r="E128" s="45">
        <f>INDEX(notations!$1:$7,6,ROW(E124))</f>
        <v>0</v>
      </c>
      <c r="F128" s="44">
        <f>IF(E128="","",VLOOKUP($D$2,notations!$B$9:$SJ$250,ROW(D122)+1,FALSE))</f>
        <v>0</v>
      </c>
      <c r="G128" s="44" t="s">
        <v>101</v>
      </c>
      <c r="H128" s="44">
        <f xml:space="preserve"> INDEX(notations!$1:$7,7,ROW(H124))</f>
        <v>0</v>
      </c>
      <c r="I128" s="59" t="e">
        <f>IF($F128/$H128&lt;Configuration!$D$18,Configuration!$H$18,IF($F128/$H128&lt;Configuration!$D$17,Configuration!$H$17,IF($F128/$H128&lt;=Configuration!$D$16,Configuration!$H$16,Configuration!$H$15)))</f>
        <v>#DIV/0!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</row>
    <row r="129" spans="1:32" x14ac:dyDescent="0.25">
      <c r="A129" s="44">
        <f>IF(B129="","",INDEX(notations!$1:$7,2,ROW(B125)))</f>
        <v>0</v>
      </c>
      <c r="B129" s="58">
        <f>INDEX(notations!$1:$7,1,ROW(B125))</f>
        <v>0</v>
      </c>
      <c r="C129" s="45">
        <f>INDEX(notations!$1:$7,3,ROW(B125))</f>
        <v>0</v>
      </c>
      <c r="D129" s="45">
        <f>INDEX(notations!$1:$7,5,ROW(D125))</f>
        <v>0</v>
      </c>
      <c r="E129" s="45">
        <f>INDEX(notations!$1:$7,6,ROW(E125))</f>
        <v>0</v>
      </c>
      <c r="F129" s="44">
        <f>IF(E129="","",VLOOKUP($D$2,notations!$B$9:$SJ$250,ROW(D123)+1,FALSE))</f>
        <v>0</v>
      </c>
      <c r="G129" s="44" t="s">
        <v>101</v>
      </c>
      <c r="H129" s="44">
        <f xml:space="preserve"> INDEX(notations!$1:$7,7,ROW(H125))</f>
        <v>0</v>
      </c>
      <c r="I129" s="59" t="e">
        <f>IF($F129/$H129&lt;Configuration!$D$18,Configuration!$H$18,IF($F129/$H129&lt;Configuration!$D$17,Configuration!$H$17,IF($F129/$H129&lt;=Configuration!$D$16,Configuration!$H$16,Configuration!$H$15)))</f>
        <v>#DIV/0!</v>
      </c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</row>
    <row r="130" spans="1:32" x14ac:dyDescent="0.25">
      <c r="A130" s="44">
        <f>IF(B130="","",INDEX(notations!$1:$7,2,ROW(B126)))</f>
        <v>0</v>
      </c>
      <c r="B130" s="58">
        <f>INDEX(notations!$1:$7,1,ROW(B126))</f>
        <v>0</v>
      </c>
      <c r="C130" s="45">
        <f>INDEX(notations!$1:$7,3,ROW(B126))</f>
        <v>0</v>
      </c>
      <c r="D130" s="45">
        <f>INDEX(notations!$1:$7,5,ROW(D126))</f>
        <v>0</v>
      </c>
      <c r="E130" s="45">
        <f>INDEX(notations!$1:$7,6,ROW(E126))</f>
        <v>0</v>
      </c>
      <c r="F130" s="44">
        <f>IF(E130="","",VLOOKUP($D$2,notations!$B$9:$SJ$250,ROW(D124)+1,FALSE))</f>
        <v>0</v>
      </c>
      <c r="G130" s="44" t="s">
        <v>101</v>
      </c>
      <c r="H130" s="44">
        <f xml:space="preserve"> INDEX(notations!$1:$7,7,ROW(H126))</f>
        <v>0</v>
      </c>
      <c r="I130" s="59" t="e">
        <f>IF($F130/$H130&lt;Configuration!$D$18,Configuration!$H$18,IF($F130/$H130&lt;Configuration!$D$17,Configuration!$H$17,IF($F130/$H130&lt;=Configuration!$D$16,Configuration!$H$16,Configuration!$H$15)))</f>
        <v>#DIV/0!</v>
      </c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</row>
    <row r="131" spans="1:32" x14ac:dyDescent="0.25">
      <c r="A131" s="44">
        <f>IF(B131="","",INDEX(notations!$1:$7,2,ROW(B127)))</f>
        <v>0</v>
      </c>
      <c r="B131" s="58">
        <f>INDEX(notations!$1:$7,1,ROW(B127))</f>
        <v>0</v>
      </c>
      <c r="C131" s="45">
        <f>INDEX(notations!$1:$7,3,ROW(B127))</f>
        <v>0</v>
      </c>
      <c r="D131" s="45">
        <f>INDEX(notations!$1:$7,5,ROW(D127))</f>
        <v>0</v>
      </c>
      <c r="E131" s="45">
        <f>INDEX(notations!$1:$7,6,ROW(E127))</f>
        <v>0</v>
      </c>
      <c r="F131" s="44">
        <f>IF(E131="","",VLOOKUP($D$2,notations!$B$9:$SJ$250,ROW(D125)+1,FALSE))</f>
        <v>0</v>
      </c>
      <c r="G131" s="44" t="s">
        <v>101</v>
      </c>
      <c r="H131" s="44">
        <f xml:space="preserve"> INDEX(notations!$1:$7,7,ROW(H127))</f>
        <v>0</v>
      </c>
      <c r="I131" s="59" t="e">
        <f>IF($F131/$H131&lt;Configuration!$D$18,Configuration!$H$18,IF($F131/$H131&lt;Configuration!$D$17,Configuration!$H$17,IF($F131/$H131&lt;=Configuration!$D$16,Configuration!$H$16,Configuration!$H$15)))</f>
        <v>#DIV/0!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</row>
    <row r="132" spans="1:32" x14ac:dyDescent="0.25">
      <c r="A132" s="44">
        <f>IF(B132="","",INDEX(notations!$1:$7,2,ROW(B128)))</f>
        <v>0</v>
      </c>
      <c r="B132" s="58">
        <f>INDEX(notations!$1:$7,1,ROW(B128))</f>
        <v>0</v>
      </c>
      <c r="C132" s="45">
        <f>INDEX(notations!$1:$7,3,ROW(B128))</f>
        <v>0</v>
      </c>
      <c r="D132" s="45">
        <f>INDEX(notations!$1:$7,5,ROW(D128))</f>
        <v>0</v>
      </c>
      <c r="E132" s="45">
        <f>INDEX(notations!$1:$7,6,ROW(E128))</f>
        <v>0</v>
      </c>
      <c r="F132" s="44">
        <f>IF(E132="","",VLOOKUP($D$2,notations!$B$9:$SJ$250,ROW(D126)+1,FALSE))</f>
        <v>0</v>
      </c>
      <c r="G132" s="44" t="s">
        <v>101</v>
      </c>
      <c r="H132" s="44">
        <f xml:space="preserve"> INDEX(notations!$1:$7,7,ROW(H128))</f>
        <v>0</v>
      </c>
      <c r="I132" s="59" t="e">
        <f>IF($F132/$H132&lt;Configuration!$D$18,Configuration!$H$18,IF($F132/$H132&lt;Configuration!$D$17,Configuration!$H$17,IF($F132/$H132&lt;=Configuration!$D$16,Configuration!$H$16,Configuration!$H$15)))</f>
        <v>#DIV/0!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</row>
    <row r="133" spans="1:32" x14ac:dyDescent="0.25">
      <c r="A133" s="44">
        <f>IF(B133="","",INDEX(notations!$1:$7,2,ROW(B129)))</f>
        <v>0</v>
      </c>
      <c r="B133" s="58">
        <f>INDEX(notations!$1:$7,1,ROW(B129))</f>
        <v>0</v>
      </c>
      <c r="C133" s="45">
        <f>INDEX(notations!$1:$7,3,ROW(B129))</f>
        <v>0</v>
      </c>
      <c r="D133" s="45">
        <f>INDEX(notations!$1:$7,5,ROW(D129))</f>
        <v>0</v>
      </c>
      <c r="E133" s="45">
        <f>INDEX(notations!$1:$7,6,ROW(E129))</f>
        <v>0</v>
      </c>
      <c r="F133" s="44">
        <f>IF(E133="","",VLOOKUP($D$2,notations!$B$9:$SJ$250,ROW(D127)+1,FALSE))</f>
        <v>0</v>
      </c>
      <c r="G133" s="44" t="s">
        <v>101</v>
      </c>
      <c r="H133" s="44">
        <f xml:space="preserve"> INDEX(notations!$1:$7,7,ROW(H129))</f>
        <v>0</v>
      </c>
      <c r="I133" s="59" t="e">
        <f>IF($F133/$H133&lt;Configuration!$D$18,Configuration!$H$18,IF($F133/$H133&lt;Configuration!$D$17,Configuration!$H$17,IF($F133/$H133&lt;=Configuration!$D$16,Configuration!$H$16,Configuration!$H$15)))</f>
        <v>#DIV/0!</v>
      </c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</row>
    <row r="134" spans="1:32" x14ac:dyDescent="0.25">
      <c r="A134" s="44">
        <f>IF(B134="","",INDEX(notations!$1:$7,2,ROW(B130)))</f>
        <v>0</v>
      </c>
      <c r="B134" s="58">
        <f>INDEX(notations!$1:$7,1,ROW(B130))</f>
        <v>0</v>
      </c>
      <c r="C134" s="45">
        <f>INDEX(notations!$1:$7,3,ROW(B130))</f>
        <v>0</v>
      </c>
      <c r="D134" s="45">
        <f>INDEX(notations!$1:$7,5,ROW(D130))</f>
        <v>0</v>
      </c>
      <c r="E134" s="45">
        <f>INDEX(notations!$1:$7,6,ROW(E130))</f>
        <v>0</v>
      </c>
      <c r="F134" s="44">
        <f>IF(E134="","",VLOOKUP($D$2,notations!$B$9:$SJ$250,ROW(D128)+1,FALSE))</f>
        <v>0</v>
      </c>
      <c r="G134" s="44" t="s">
        <v>101</v>
      </c>
      <c r="H134" s="44">
        <f xml:space="preserve"> INDEX(notations!$1:$7,7,ROW(H130))</f>
        <v>0</v>
      </c>
      <c r="I134" s="59" t="e">
        <f>IF($F134/$H134&lt;Configuration!$D$18,Configuration!$H$18,IF($F134/$H134&lt;Configuration!$D$17,Configuration!$H$17,IF($F134/$H134&lt;=Configuration!$D$16,Configuration!$H$16,Configuration!$H$15)))</f>
        <v>#DIV/0!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</row>
    <row r="135" spans="1:32" x14ac:dyDescent="0.25">
      <c r="A135" s="44">
        <f>IF(B135="","",INDEX(notations!$1:$7,2,ROW(B131)))</f>
        <v>0</v>
      </c>
      <c r="B135" s="58">
        <f>INDEX(notations!$1:$7,1,ROW(B131))</f>
        <v>0</v>
      </c>
      <c r="C135" s="45">
        <f>INDEX(notations!$1:$7,3,ROW(B131))</f>
        <v>0</v>
      </c>
      <c r="D135" s="45">
        <f>INDEX(notations!$1:$7,5,ROW(D131))</f>
        <v>0</v>
      </c>
      <c r="E135" s="45">
        <f>INDEX(notations!$1:$7,6,ROW(E131))</f>
        <v>0</v>
      </c>
      <c r="F135" s="44">
        <f>IF(E135="","",VLOOKUP($D$2,notations!$B$9:$SJ$250,ROW(D129)+1,FALSE))</f>
        <v>0</v>
      </c>
      <c r="G135" s="44" t="s">
        <v>101</v>
      </c>
      <c r="H135" s="44">
        <f xml:space="preserve"> INDEX(notations!$1:$7,7,ROW(H131))</f>
        <v>0</v>
      </c>
      <c r="I135" s="59" t="e">
        <f>IF($F135/$H135&lt;Configuration!$D$18,Configuration!$H$18,IF($F135/$H135&lt;Configuration!$D$17,Configuration!$H$17,IF($F135/$H135&lt;=Configuration!$D$16,Configuration!$H$16,Configuration!$H$15)))</f>
        <v>#DIV/0!</v>
      </c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</row>
    <row r="136" spans="1:32" x14ac:dyDescent="0.25">
      <c r="A136" s="44">
        <f>IF(B136="","",INDEX(notations!$1:$7,2,ROW(B132)))</f>
        <v>0</v>
      </c>
      <c r="B136" s="58">
        <f>INDEX(notations!$1:$7,1,ROW(B132))</f>
        <v>0</v>
      </c>
      <c r="C136" s="45">
        <f>INDEX(notations!$1:$7,3,ROW(B132))</f>
        <v>0</v>
      </c>
      <c r="D136" s="45">
        <f>INDEX(notations!$1:$7,5,ROW(D132))</f>
        <v>0</v>
      </c>
      <c r="E136" s="45">
        <f>INDEX(notations!$1:$7,6,ROW(E132))</f>
        <v>0</v>
      </c>
      <c r="F136" s="44">
        <f>IF(E136="","",VLOOKUP($D$2,notations!$B$9:$SJ$250,ROW(D130)+1,FALSE))</f>
        <v>0</v>
      </c>
      <c r="G136" s="44" t="s">
        <v>101</v>
      </c>
      <c r="H136" s="44">
        <f xml:space="preserve"> INDEX(notations!$1:$7,7,ROW(H132))</f>
        <v>0</v>
      </c>
      <c r="I136" s="59" t="e">
        <f>IF($F136/$H136&lt;Configuration!$D$18,Configuration!$H$18,IF($F136/$H136&lt;Configuration!$D$17,Configuration!$H$17,IF($F136/$H136&lt;=Configuration!$D$16,Configuration!$H$16,Configuration!$H$15)))</f>
        <v>#DIV/0!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</row>
    <row r="137" spans="1:32" x14ac:dyDescent="0.25">
      <c r="A137" s="44">
        <f>IF(B137="","",INDEX(notations!$1:$7,2,ROW(B133)))</f>
        <v>0</v>
      </c>
      <c r="B137" s="58">
        <f>INDEX(notations!$1:$7,1,ROW(B133))</f>
        <v>0</v>
      </c>
      <c r="C137" s="45">
        <f>INDEX(notations!$1:$7,3,ROW(B133))</f>
        <v>0</v>
      </c>
      <c r="D137" s="45">
        <f>INDEX(notations!$1:$7,5,ROW(D133))</f>
        <v>0</v>
      </c>
      <c r="E137" s="45">
        <f>INDEX(notations!$1:$7,6,ROW(E133))</f>
        <v>0</v>
      </c>
      <c r="F137" s="44">
        <f>IF(E137="","",VLOOKUP($D$2,notations!$B$9:$SJ$250,ROW(D131)+1,FALSE))</f>
        <v>0</v>
      </c>
      <c r="G137" s="44" t="s">
        <v>101</v>
      </c>
      <c r="H137" s="44">
        <f xml:space="preserve"> INDEX(notations!$1:$7,7,ROW(H133))</f>
        <v>0</v>
      </c>
      <c r="I137" s="59" t="e">
        <f>IF($F137/$H137&lt;Configuration!$D$18,Configuration!$H$18,IF($F137/$H137&lt;Configuration!$D$17,Configuration!$H$17,IF($F137/$H137&lt;=Configuration!$D$16,Configuration!$H$16,Configuration!$H$15)))</f>
        <v>#DIV/0!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</row>
    <row r="138" spans="1:32" x14ac:dyDescent="0.25">
      <c r="A138" s="44">
        <f>IF(B138="","",INDEX(notations!$1:$7,2,ROW(B134)))</f>
        <v>0</v>
      </c>
      <c r="B138" s="58">
        <f>INDEX(notations!$1:$7,1,ROW(B134))</f>
        <v>0</v>
      </c>
      <c r="C138" s="45">
        <f>INDEX(notations!$1:$7,3,ROW(B134))</f>
        <v>0</v>
      </c>
      <c r="D138" s="45">
        <f>INDEX(notations!$1:$7,5,ROW(D134))</f>
        <v>0</v>
      </c>
      <c r="E138" s="45">
        <f>INDEX(notations!$1:$7,6,ROW(E134))</f>
        <v>0</v>
      </c>
      <c r="F138" s="44">
        <f>IF(E138="","",VLOOKUP($D$2,notations!$B$9:$SJ$250,ROW(D132)+1,FALSE))</f>
        <v>0</v>
      </c>
      <c r="G138" s="44" t="s">
        <v>101</v>
      </c>
      <c r="H138" s="44">
        <f xml:space="preserve"> INDEX(notations!$1:$7,7,ROW(H134))</f>
        <v>0</v>
      </c>
      <c r="I138" s="59" t="e">
        <f>IF($F138/$H138&lt;Configuration!$D$18,Configuration!$H$18,IF($F138/$H138&lt;Configuration!$D$17,Configuration!$H$17,IF($F138/$H138&lt;=Configuration!$D$16,Configuration!$H$16,Configuration!$H$15)))</f>
        <v>#DIV/0!</v>
      </c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</row>
    <row r="139" spans="1:32" x14ac:dyDescent="0.25">
      <c r="A139" s="44">
        <f>IF(B139="","",INDEX(notations!$1:$7,2,ROW(B135)))</f>
        <v>0</v>
      </c>
      <c r="B139" s="58">
        <f>INDEX(notations!$1:$7,1,ROW(B135))</f>
        <v>0</v>
      </c>
      <c r="C139" s="45">
        <f>INDEX(notations!$1:$7,3,ROW(B135))</f>
        <v>0</v>
      </c>
      <c r="D139" s="45">
        <f>INDEX(notations!$1:$7,5,ROW(D135))</f>
        <v>0</v>
      </c>
      <c r="E139" s="45">
        <f>INDEX(notations!$1:$7,6,ROW(E135))</f>
        <v>0</v>
      </c>
      <c r="F139" s="44">
        <f>IF(E139="","",VLOOKUP($D$2,notations!$B$9:$SJ$250,ROW(D133)+1,FALSE))</f>
        <v>0</v>
      </c>
      <c r="G139" s="44" t="s">
        <v>101</v>
      </c>
      <c r="H139" s="44">
        <f xml:space="preserve"> INDEX(notations!$1:$7,7,ROW(H135))</f>
        <v>0</v>
      </c>
      <c r="I139" s="59" t="e">
        <f>IF($F139/$H139&lt;Configuration!$D$18,Configuration!$H$18,IF($F139/$H139&lt;Configuration!$D$17,Configuration!$H$17,IF($F139/$H139&lt;=Configuration!$D$16,Configuration!$H$16,Configuration!$H$15)))</f>
        <v>#DIV/0!</v>
      </c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</row>
    <row r="140" spans="1:32" x14ac:dyDescent="0.25">
      <c r="A140" s="44">
        <f>IF(B140="","",INDEX(notations!$1:$7,2,ROW(B136)))</f>
        <v>0</v>
      </c>
      <c r="B140" s="58">
        <f>INDEX(notations!$1:$7,1,ROW(B136))</f>
        <v>0</v>
      </c>
      <c r="C140" s="45">
        <f>INDEX(notations!$1:$7,3,ROW(B136))</f>
        <v>0</v>
      </c>
      <c r="D140" s="45">
        <f>INDEX(notations!$1:$7,5,ROW(D136))</f>
        <v>0</v>
      </c>
      <c r="E140" s="45">
        <f>INDEX(notations!$1:$7,6,ROW(E136))</f>
        <v>0</v>
      </c>
      <c r="F140" s="44">
        <f>IF(E140="","",VLOOKUP($D$2,notations!$B$9:$SJ$250,ROW(D134)+1,FALSE))</f>
        <v>0</v>
      </c>
      <c r="G140" s="44" t="s">
        <v>101</v>
      </c>
      <c r="H140" s="44">
        <f xml:space="preserve"> INDEX(notations!$1:$7,7,ROW(H136))</f>
        <v>0</v>
      </c>
      <c r="I140" s="59" t="e">
        <f>IF($F140/$H140&lt;Configuration!$D$18,Configuration!$H$18,IF($F140/$H140&lt;Configuration!$D$17,Configuration!$H$17,IF($F140/$H140&lt;=Configuration!$D$16,Configuration!$H$16,Configuration!$H$15)))</f>
        <v>#DIV/0!</v>
      </c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</row>
    <row r="141" spans="1:32" x14ac:dyDescent="0.25">
      <c r="A141" s="44">
        <f>IF(B141="","",INDEX(notations!$1:$7,2,ROW(B137)))</f>
        <v>0</v>
      </c>
      <c r="B141" s="58">
        <f>INDEX(notations!$1:$7,1,ROW(B137))</f>
        <v>0</v>
      </c>
      <c r="C141" s="45">
        <f>INDEX(notations!$1:$7,3,ROW(B137))</f>
        <v>0</v>
      </c>
      <c r="D141" s="45">
        <f>INDEX(notations!$1:$7,5,ROW(D137))</f>
        <v>0</v>
      </c>
      <c r="E141" s="45">
        <f>INDEX(notations!$1:$7,6,ROW(E137))</f>
        <v>0</v>
      </c>
      <c r="F141" s="44">
        <f>IF(E141="","",VLOOKUP($D$2,notations!$B$9:$SJ$250,ROW(D135)+1,FALSE))</f>
        <v>0</v>
      </c>
      <c r="G141" s="44" t="s">
        <v>101</v>
      </c>
      <c r="H141" s="44">
        <f xml:space="preserve"> INDEX(notations!$1:$7,7,ROW(H137))</f>
        <v>0</v>
      </c>
      <c r="I141" s="59" t="e">
        <f>IF($F141/$H141&lt;Configuration!$D$18,Configuration!$H$18,IF($F141/$H141&lt;Configuration!$D$17,Configuration!$H$17,IF($F141/$H141&lt;=Configuration!$D$16,Configuration!$H$16,Configuration!$H$15)))</f>
        <v>#DIV/0!</v>
      </c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</row>
    <row r="142" spans="1:32" x14ac:dyDescent="0.25">
      <c r="A142" s="44">
        <f>IF(B142="","",INDEX(notations!$1:$7,2,ROW(B138)))</f>
        <v>0</v>
      </c>
      <c r="B142" s="58">
        <f>INDEX(notations!$1:$7,1,ROW(B138))</f>
        <v>0</v>
      </c>
      <c r="C142" s="45">
        <f>INDEX(notations!$1:$7,3,ROW(B138))</f>
        <v>0</v>
      </c>
      <c r="D142" s="45">
        <f>INDEX(notations!$1:$7,5,ROW(D138))</f>
        <v>0</v>
      </c>
      <c r="E142" s="45">
        <f>INDEX(notations!$1:$7,6,ROW(E138))</f>
        <v>0</v>
      </c>
      <c r="F142" s="44">
        <f>IF(E142="","",VLOOKUP($D$2,notations!$B$9:$SJ$250,ROW(D136)+1,FALSE))</f>
        <v>0</v>
      </c>
      <c r="G142" s="44" t="s">
        <v>101</v>
      </c>
      <c r="H142" s="44">
        <f xml:space="preserve"> INDEX(notations!$1:$7,7,ROW(H138))</f>
        <v>0</v>
      </c>
      <c r="I142" s="59" t="e">
        <f>IF($F142/$H142&lt;Configuration!$D$18,Configuration!$H$18,IF($F142/$H142&lt;Configuration!$D$17,Configuration!$H$17,IF($F142/$H142&lt;=Configuration!$D$16,Configuration!$H$16,Configuration!$H$15)))</f>
        <v>#DIV/0!</v>
      </c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</row>
    <row r="143" spans="1:32" x14ac:dyDescent="0.25">
      <c r="A143" s="44">
        <f>IF(B143="","",INDEX(notations!$1:$7,2,ROW(B139)))</f>
        <v>0</v>
      </c>
      <c r="B143" s="58">
        <f>INDEX(notations!$1:$7,1,ROW(B139))</f>
        <v>0</v>
      </c>
      <c r="C143" s="45">
        <f>INDEX(notations!$1:$7,3,ROW(B139))</f>
        <v>0</v>
      </c>
      <c r="D143" s="45">
        <f>INDEX(notations!$1:$7,5,ROW(D139))</f>
        <v>0</v>
      </c>
      <c r="E143" s="45">
        <f>INDEX(notations!$1:$7,6,ROW(E139))</f>
        <v>0</v>
      </c>
      <c r="F143" s="44">
        <f>IF(E143="","",VLOOKUP($D$2,notations!$B$9:$SJ$250,ROW(D137)+1,FALSE))</f>
        <v>0</v>
      </c>
      <c r="G143" s="44" t="s">
        <v>101</v>
      </c>
      <c r="H143" s="44">
        <f xml:space="preserve"> INDEX(notations!$1:$7,7,ROW(H139))</f>
        <v>0</v>
      </c>
      <c r="I143" s="59" t="e">
        <f>IF($F143/$H143&lt;Configuration!$D$18,Configuration!$H$18,IF($F143/$H143&lt;Configuration!$D$17,Configuration!$H$17,IF($F143/$H143&lt;=Configuration!$D$16,Configuration!$H$16,Configuration!$H$15)))</f>
        <v>#DIV/0!</v>
      </c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</row>
    <row r="144" spans="1:32" x14ac:dyDescent="0.25">
      <c r="A144" s="44">
        <f>IF(B144="","",INDEX(notations!$1:$7,2,ROW(B140)))</f>
        <v>0</v>
      </c>
      <c r="B144" s="58">
        <f>INDEX(notations!$1:$7,1,ROW(B140))</f>
        <v>0</v>
      </c>
      <c r="C144" s="45">
        <f>INDEX(notations!$1:$7,3,ROW(B140))</f>
        <v>0</v>
      </c>
      <c r="D144" s="45">
        <f>INDEX(notations!$1:$7,5,ROW(D140))</f>
        <v>0</v>
      </c>
      <c r="E144" s="45">
        <f>INDEX(notations!$1:$7,6,ROW(E140))</f>
        <v>0</v>
      </c>
      <c r="F144" s="44">
        <f>IF(E144="","",VLOOKUP($D$2,notations!$B$9:$SJ$250,ROW(D138)+1,FALSE))</f>
        <v>0</v>
      </c>
      <c r="G144" s="44" t="s">
        <v>101</v>
      </c>
      <c r="H144" s="44">
        <f xml:space="preserve"> INDEX(notations!$1:$7,7,ROW(H140))</f>
        <v>0</v>
      </c>
      <c r="I144" s="59" t="e">
        <f>IF($F144/$H144&lt;Configuration!$D$18,Configuration!$H$18,IF($F144/$H144&lt;Configuration!$D$17,Configuration!$H$17,IF($F144/$H144&lt;=Configuration!$D$16,Configuration!$H$16,Configuration!$H$15)))</f>
        <v>#DIV/0!</v>
      </c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5">
      <c r="A145" s="44">
        <f>IF(B145="","",INDEX(notations!$1:$7,2,ROW(B141)))</f>
        <v>0</v>
      </c>
      <c r="B145" s="58">
        <f>INDEX(notations!$1:$7,1,ROW(B141))</f>
        <v>0</v>
      </c>
      <c r="C145" s="45">
        <f>INDEX(notations!$1:$7,3,ROW(B141))</f>
        <v>0</v>
      </c>
      <c r="D145" s="45">
        <f>INDEX(notations!$1:$7,5,ROW(D141))</f>
        <v>0</v>
      </c>
      <c r="E145" s="45">
        <f>INDEX(notations!$1:$7,6,ROW(E141))</f>
        <v>0</v>
      </c>
      <c r="F145" s="44">
        <f>IF(E145="","",VLOOKUP($D$2,notations!$B$9:$SJ$250,ROW(D139)+1,FALSE))</f>
        <v>0</v>
      </c>
      <c r="G145" s="44" t="s">
        <v>101</v>
      </c>
      <c r="H145" s="44">
        <f xml:space="preserve"> INDEX(notations!$1:$7,7,ROW(H141))</f>
        <v>0</v>
      </c>
      <c r="I145" s="59" t="e">
        <f>IF($F145/$H145&lt;Configuration!$D$18,Configuration!$H$18,IF($F145/$H145&lt;Configuration!$D$17,Configuration!$H$17,IF($F145/$H145&lt;=Configuration!$D$16,Configuration!$H$16,Configuration!$H$15)))</f>
        <v>#DIV/0!</v>
      </c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</row>
    <row r="146" spans="1:32" x14ac:dyDescent="0.25">
      <c r="A146" s="44">
        <f>IF(B146="","",INDEX(notations!$1:$7,2,ROW(B142)))</f>
        <v>0</v>
      </c>
      <c r="B146" s="58">
        <f>INDEX(notations!$1:$7,1,ROW(B142))</f>
        <v>0</v>
      </c>
      <c r="C146" s="45">
        <f>INDEX(notations!$1:$7,3,ROW(B142))</f>
        <v>0</v>
      </c>
      <c r="D146" s="45">
        <f>INDEX(notations!$1:$7,5,ROW(D142))</f>
        <v>0</v>
      </c>
      <c r="E146" s="45">
        <f>INDEX(notations!$1:$7,6,ROW(E142))</f>
        <v>0</v>
      </c>
      <c r="F146" s="44">
        <f>IF(E146="","",VLOOKUP($D$2,notations!$B$9:$SJ$250,ROW(D140)+1,FALSE))</f>
        <v>0</v>
      </c>
      <c r="G146" s="44" t="s">
        <v>101</v>
      </c>
      <c r="H146" s="44">
        <f xml:space="preserve"> INDEX(notations!$1:$7,7,ROW(H142))</f>
        <v>0</v>
      </c>
      <c r="I146" s="59" t="e">
        <f>IF($F146/$H146&lt;Configuration!$D$18,Configuration!$H$18,IF($F146/$H146&lt;Configuration!$D$17,Configuration!$H$17,IF($F146/$H146&lt;=Configuration!$D$16,Configuration!$H$16,Configuration!$H$15)))</f>
        <v>#DIV/0!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</row>
    <row r="147" spans="1:32" x14ac:dyDescent="0.25">
      <c r="A147" s="44">
        <f>IF(B147="","",INDEX(notations!$1:$7,2,ROW(B143)))</f>
        <v>0</v>
      </c>
      <c r="B147" s="58">
        <f>INDEX(notations!$1:$7,1,ROW(B143))</f>
        <v>0</v>
      </c>
      <c r="C147" s="45">
        <f>INDEX(notations!$1:$7,3,ROW(B143))</f>
        <v>0</v>
      </c>
      <c r="D147" s="45">
        <f>INDEX(notations!$1:$7,5,ROW(D143))</f>
        <v>0</v>
      </c>
      <c r="E147" s="45">
        <f>INDEX(notations!$1:$7,6,ROW(E143))</f>
        <v>0</v>
      </c>
      <c r="F147" s="44">
        <f>IF(E147="","",VLOOKUP($D$2,notations!$B$9:$SJ$250,ROW(D141)+1,FALSE))</f>
        <v>0</v>
      </c>
      <c r="G147" s="44" t="s">
        <v>101</v>
      </c>
      <c r="H147" s="44">
        <f xml:space="preserve"> INDEX(notations!$1:$7,7,ROW(H143))</f>
        <v>0</v>
      </c>
      <c r="I147" s="59" t="e">
        <f>IF($F147/$H147&lt;Configuration!$D$18,Configuration!$H$18,IF($F147/$H147&lt;Configuration!$D$17,Configuration!$H$17,IF($F147/$H147&lt;=Configuration!$D$16,Configuration!$H$16,Configuration!$H$15)))</f>
        <v>#DIV/0!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</row>
    <row r="148" spans="1:32" x14ac:dyDescent="0.25">
      <c r="A148" s="44">
        <f>IF(B148="","",INDEX(notations!$1:$7,2,ROW(B144)))</f>
        <v>0</v>
      </c>
      <c r="B148" s="58">
        <f>INDEX(notations!$1:$7,1,ROW(B144))</f>
        <v>0</v>
      </c>
      <c r="C148" s="45">
        <f>INDEX(notations!$1:$7,3,ROW(B144))</f>
        <v>0</v>
      </c>
      <c r="D148" s="45">
        <f>INDEX(notations!$1:$7,5,ROW(D144))</f>
        <v>0</v>
      </c>
      <c r="E148" s="45">
        <f>INDEX(notations!$1:$7,6,ROW(E144))</f>
        <v>0</v>
      </c>
      <c r="F148" s="44">
        <f>IF(E148="","",VLOOKUP($D$2,notations!$B$9:$SJ$250,ROW(D142)+1,FALSE))</f>
        <v>0</v>
      </c>
      <c r="G148" s="44" t="s">
        <v>101</v>
      </c>
      <c r="H148" s="44">
        <f xml:space="preserve"> INDEX(notations!$1:$7,7,ROW(H144))</f>
        <v>0</v>
      </c>
      <c r="I148" s="59" t="e">
        <f>IF($F148/$H148&lt;Configuration!$D$18,Configuration!$H$18,IF($F148/$H148&lt;Configuration!$D$17,Configuration!$H$17,IF($F148/$H148&lt;=Configuration!$D$16,Configuration!$H$16,Configuration!$H$15)))</f>
        <v>#DIV/0!</v>
      </c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</row>
    <row r="149" spans="1:32" x14ac:dyDescent="0.25">
      <c r="A149" s="44">
        <f>IF(B149="","",INDEX(notations!$1:$7,2,ROW(B145)))</f>
        <v>0</v>
      </c>
      <c r="B149" s="58">
        <f>INDEX(notations!$1:$7,1,ROW(B145))</f>
        <v>0</v>
      </c>
      <c r="C149" s="45">
        <f>INDEX(notations!$1:$7,3,ROW(B145))</f>
        <v>0</v>
      </c>
      <c r="D149" s="45">
        <f>INDEX(notations!$1:$7,5,ROW(D145))</f>
        <v>0</v>
      </c>
      <c r="E149" s="45">
        <f>INDEX(notations!$1:$7,6,ROW(E145))</f>
        <v>0</v>
      </c>
      <c r="F149" s="44">
        <f>IF(E149="","",VLOOKUP($D$2,notations!$B$9:$SJ$250,ROW(D143)+1,FALSE))</f>
        <v>0</v>
      </c>
      <c r="G149" s="44" t="s">
        <v>101</v>
      </c>
      <c r="H149" s="44">
        <f xml:space="preserve"> INDEX(notations!$1:$7,7,ROW(H145))</f>
        <v>0</v>
      </c>
      <c r="I149" s="59" t="e">
        <f>IF($F149/$H149&lt;Configuration!$D$18,Configuration!$H$18,IF($F149/$H149&lt;Configuration!$D$17,Configuration!$H$17,IF($F149/$H149&lt;=Configuration!$D$16,Configuration!$H$16,Configuration!$H$15)))</f>
        <v>#DIV/0!</v>
      </c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</row>
    <row r="150" spans="1:32" x14ac:dyDescent="0.25">
      <c r="A150" s="44">
        <f>IF(B150="","",INDEX(notations!$1:$7,2,ROW(B146)))</f>
        <v>0</v>
      </c>
      <c r="B150" s="58">
        <f>INDEX(notations!$1:$7,1,ROW(B146))</f>
        <v>0</v>
      </c>
      <c r="C150" s="45">
        <f>INDEX(notations!$1:$7,3,ROW(B146))</f>
        <v>0</v>
      </c>
      <c r="D150" s="45">
        <f>INDEX(notations!$1:$7,5,ROW(D146))</f>
        <v>0</v>
      </c>
      <c r="E150" s="45">
        <f>INDEX(notations!$1:$7,6,ROW(E146))</f>
        <v>0</v>
      </c>
      <c r="F150" s="44">
        <f>IF(E150="","",VLOOKUP($D$2,notations!$B$9:$SJ$250,ROW(D144)+1,FALSE))</f>
        <v>0</v>
      </c>
      <c r="G150" s="44" t="s">
        <v>101</v>
      </c>
      <c r="H150" s="44">
        <f xml:space="preserve"> INDEX(notations!$1:$7,7,ROW(H146))</f>
        <v>0</v>
      </c>
      <c r="I150" s="59" t="e">
        <f>IF($F150/$H150&lt;Configuration!$D$18,Configuration!$H$18,IF($F150/$H150&lt;Configuration!$D$17,Configuration!$H$17,IF($F150/$H150&lt;=Configuration!$D$16,Configuration!$H$16,Configuration!$H$15)))</f>
        <v>#DIV/0!</v>
      </c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</row>
    <row r="151" spans="1:32" x14ac:dyDescent="0.25">
      <c r="A151" s="44">
        <f>IF(B151="","",INDEX(notations!$1:$7,2,ROW(B147)))</f>
        <v>0</v>
      </c>
      <c r="B151" s="58">
        <f>INDEX(notations!$1:$7,1,ROW(B147))</f>
        <v>0</v>
      </c>
      <c r="C151" s="45">
        <f>INDEX(notations!$1:$7,3,ROW(B147))</f>
        <v>0</v>
      </c>
      <c r="D151" s="45">
        <f>INDEX(notations!$1:$7,5,ROW(D147))</f>
        <v>0</v>
      </c>
      <c r="E151" s="45">
        <f>INDEX(notations!$1:$7,6,ROW(E147))</f>
        <v>0</v>
      </c>
      <c r="F151" s="44">
        <f>IF(E151="","",VLOOKUP($D$2,notations!$B$9:$SJ$250,ROW(D145)+1,FALSE))</f>
        <v>0</v>
      </c>
      <c r="G151" s="44" t="s">
        <v>101</v>
      </c>
      <c r="H151" s="44">
        <f xml:space="preserve"> INDEX(notations!$1:$7,7,ROW(H147))</f>
        <v>0</v>
      </c>
      <c r="I151" s="59" t="e">
        <f>IF($F151/$H151&lt;Configuration!$D$18,Configuration!$H$18,IF($F151/$H151&lt;Configuration!$D$17,Configuration!$H$17,IF($F151/$H151&lt;=Configuration!$D$16,Configuration!$H$16,Configuration!$H$15)))</f>
        <v>#DIV/0!</v>
      </c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</row>
    <row r="152" spans="1:32" x14ac:dyDescent="0.25">
      <c r="A152" s="44">
        <f>IF(B152="","",INDEX(notations!$1:$7,2,ROW(B148)))</f>
        <v>0</v>
      </c>
      <c r="B152" s="58">
        <f>INDEX(notations!$1:$7,1,ROW(B148))</f>
        <v>0</v>
      </c>
      <c r="C152" s="45">
        <f>INDEX(notations!$1:$7,3,ROW(B148))</f>
        <v>0</v>
      </c>
      <c r="D152" s="45">
        <f>INDEX(notations!$1:$7,5,ROW(D148))</f>
        <v>0</v>
      </c>
      <c r="E152" s="45">
        <f>INDEX(notations!$1:$7,6,ROW(E148))</f>
        <v>0</v>
      </c>
      <c r="F152" s="44">
        <f>IF(E152="","",VLOOKUP($D$2,notations!$B$9:$SJ$250,ROW(D146)+1,FALSE))</f>
        <v>0</v>
      </c>
      <c r="G152" s="44" t="s">
        <v>101</v>
      </c>
      <c r="H152" s="44">
        <f xml:space="preserve"> INDEX(notations!$1:$7,7,ROW(H148))</f>
        <v>0</v>
      </c>
      <c r="I152" s="59" t="e">
        <f>IF($F152/$H152&lt;Configuration!$D$18,Configuration!$H$18,IF($F152/$H152&lt;Configuration!$D$17,Configuration!$H$17,IF($F152/$H152&lt;=Configuration!$D$16,Configuration!$H$16,Configuration!$H$15)))</f>
        <v>#DIV/0!</v>
      </c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</row>
    <row r="153" spans="1:32" x14ac:dyDescent="0.25">
      <c r="A153" s="44">
        <f>IF(B153="","",INDEX(notations!$1:$7,2,ROW(B149)))</f>
        <v>0</v>
      </c>
      <c r="B153" s="58">
        <f>INDEX(notations!$1:$7,1,ROW(B149))</f>
        <v>0</v>
      </c>
      <c r="C153" s="45">
        <f>INDEX(notations!$1:$7,3,ROW(B149))</f>
        <v>0</v>
      </c>
      <c r="D153" s="45">
        <f>INDEX(notations!$1:$7,5,ROW(D149))</f>
        <v>0</v>
      </c>
      <c r="E153" s="45">
        <f>INDEX(notations!$1:$7,6,ROW(E149))</f>
        <v>0</v>
      </c>
      <c r="F153" s="44">
        <f>IF(E153="","",VLOOKUP($D$2,notations!$B$9:$SJ$250,ROW(D147)+1,FALSE))</f>
        <v>0</v>
      </c>
      <c r="G153" s="44" t="s">
        <v>101</v>
      </c>
      <c r="H153" s="44">
        <f xml:space="preserve"> INDEX(notations!$1:$7,7,ROW(H149))</f>
        <v>0</v>
      </c>
      <c r="I153" s="59" t="e">
        <f>IF($F153/$H153&lt;Configuration!$D$18,Configuration!$H$18,IF($F153/$H153&lt;Configuration!$D$17,Configuration!$H$17,IF($F153/$H153&lt;=Configuration!$D$16,Configuration!$H$16,Configuration!$H$15)))</f>
        <v>#DIV/0!</v>
      </c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</row>
    <row r="154" spans="1:32" x14ac:dyDescent="0.25">
      <c r="A154" s="44">
        <f>IF(B154="","",INDEX(notations!$1:$7,2,ROW(B150)))</f>
        <v>0</v>
      </c>
      <c r="B154" s="58">
        <f>INDEX(notations!$1:$7,1,ROW(B150))</f>
        <v>0</v>
      </c>
      <c r="C154" s="45">
        <f>INDEX(notations!$1:$7,3,ROW(B150))</f>
        <v>0</v>
      </c>
      <c r="D154" s="45">
        <f>INDEX(notations!$1:$7,5,ROW(D150))</f>
        <v>0</v>
      </c>
      <c r="E154" s="45">
        <f>INDEX(notations!$1:$7,6,ROW(E150))</f>
        <v>0</v>
      </c>
      <c r="F154" s="44">
        <f>IF(E154="","",VLOOKUP($D$2,notations!$B$9:$SJ$250,ROW(D148)+1,FALSE))</f>
        <v>0</v>
      </c>
      <c r="G154" s="44" t="s">
        <v>101</v>
      </c>
      <c r="H154" s="44">
        <f xml:space="preserve"> INDEX(notations!$1:$7,7,ROW(H150))</f>
        <v>0</v>
      </c>
      <c r="I154" s="59" t="e">
        <f>IF($F154/$H154&lt;Configuration!$D$18,Configuration!$H$18,IF($F154/$H154&lt;Configuration!$D$17,Configuration!$H$17,IF($F154/$H154&lt;=Configuration!$D$16,Configuration!$H$16,Configuration!$H$15)))</f>
        <v>#DIV/0!</v>
      </c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</row>
    <row r="155" spans="1:32" x14ac:dyDescent="0.25">
      <c r="A155" s="44">
        <f>IF(B155="","",INDEX(notations!$1:$7,2,ROW(B151)))</f>
        <v>0</v>
      </c>
      <c r="B155" s="58">
        <f>INDEX(notations!$1:$7,1,ROW(B151))</f>
        <v>0</v>
      </c>
      <c r="C155" s="45">
        <f>INDEX(notations!$1:$7,3,ROW(B151))</f>
        <v>0</v>
      </c>
      <c r="D155" s="45">
        <f>INDEX(notations!$1:$7,5,ROW(D151))</f>
        <v>0</v>
      </c>
      <c r="E155" s="45">
        <f>INDEX(notations!$1:$7,6,ROW(E151))</f>
        <v>0</v>
      </c>
      <c r="F155" s="44">
        <f>IF(E155="","",VLOOKUP($D$2,notations!$B$9:$SJ$250,ROW(D149)+1,FALSE))</f>
        <v>0</v>
      </c>
      <c r="G155" s="44" t="s">
        <v>101</v>
      </c>
      <c r="H155" s="44">
        <f xml:space="preserve"> INDEX(notations!$1:$7,7,ROW(H151))</f>
        <v>0</v>
      </c>
      <c r="I155" s="59" t="e">
        <f>IF($F155/$H155&lt;Configuration!$D$18,Configuration!$H$18,IF($F155/$H155&lt;Configuration!$D$17,Configuration!$H$17,IF($F155/$H155&lt;=Configuration!$D$16,Configuration!$H$16,Configuration!$H$15)))</f>
        <v>#DIV/0!</v>
      </c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x14ac:dyDescent="0.25">
      <c r="A156" s="44">
        <f>IF(B156="","",INDEX(notations!$1:$7,2,ROW(B152)))</f>
        <v>0</v>
      </c>
      <c r="B156" s="58">
        <f>INDEX(notations!$1:$7,1,ROW(B152))</f>
        <v>0</v>
      </c>
      <c r="C156" s="45">
        <f>INDEX(notations!$1:$7,3,ROW(B152))</f>
        <v>0</v>
      </c>
      <c r="D156" s="45">
        <f>INDEX(notations!$1:$7,5,ROW(D152))</f>
        <v>0</v>
      </c>
      <c r="E156" s="45">
        <f>INDEX(notations!$1:$7,6,ROW(E152))</f>
        <v>0</v>
      </c>
      <c r="F156" s="44">
        <f>IF(E156="","",VLOOKUP($D$2,notations!$B$9:$SJ$250,ROW(D150)+1,FALSE))</f>
        <v>0</v>
      </c>
      <c r="G156" s="44" t="s">
        <v>101</v>
      </c>
      <c r="H156" s="44">
        <f xml:space="preserve"> INDEX(notations!$1:$7,7,ROW(H152))</f>
        <v>0</v>
      </c>
      <c r="I156" s="59" t="e">
        <f>IF($F156/$H156&lt;Configuration!$D$18,Configuration!$H$18,IF($F156/$H156&lt;Configuration!$D$17,Configuration!$H$17,IF($F156/$H156&lt;=Configuration!$D$16,Configuration!$H$16,Configuration!$H$15)))</f>
        <v>#DIV/0!</v>
      </c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x14ac:dyDescent="0.25">
      <c r="A157" s="44">
        <f>IF(B157="","",INDEX(notations!$1:$7,2,ROW(B153)))</f>
        <v>0</v>
      </c>
      <c r="B157" s="58">
        <f>INDEX(notations!$1:$7,1,ROW(B153))</f>
        <v>0</v>
      </c>
      <c r="C157" s="45">
        <f>INDEX(notations!$1:$7,3,ROW(B153))</f>
        <v>0</v>
      </c>
      <c r="D157" s="45">
        <f>INDEX(notations!$1:$7,5,ROW(D153))</f>
        <v>0</v>
      </c>
      <c r="E157" s="45">
        <f>INDEX(notations!$1:$7,6,ROW(E153))</f>
        <v>0</v>
      </c>
      <c r="F157" s="44">
        <f>IF(E157="","",VLOOKUP($D$2,notations!$B$9:$SJ$250,ROW(D151)+1,FALSE))</f>
        <v>0</v>
      </c>
      <c r="G157" s="44" t="s">
        <v>101</v>
      </c>
      <c r="H157" s="44">
        <f xml:space="preserve"> INDEX(notations!$1:$7,7,ROW(H153))</f>
        <v>0</v>
      </c>
      <c r="I157" s="59" t="e">
        <f>IF($F157/$H157&lt;Configuration!$D$18,Configuration!$H$18,IF($F157/$H157&lt;Configuration!$D$17,Configuration!$H$17,IF($F157/$H157&lt;=Configuration!$D$16,Configuration!$H$16,Configuration!$H$15)))</f>
        <v>#DIV/0!</v>
      </c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</row>
    <row r="158" spans="1:32" x14ac:dyDescent="0.25">
      <c r="A158" s="44">
        <f>IF(B158="","",INDEX(notations!$1:$7,2,ROW(B154)))</f>
        <v>0</v>
      </c>
      <c r="B158" s="58">
        <f>INDEX(notations!$1:$7,1,ROW(B154))</f>
        <v>0</v>
      </c>
      <c r="C158" s="45">
        <f>INDEX(notations!$1:$7,3,ROW(B154))</f>
        <v>0</v>
      </c>
      <c r="D158" s="45">
        <f>INDEX(notations!$1:$7,5,ROW(D154))</f>
        <v>0</v>
      </c>
      <c r="E158" s="45">
        <f>INDEX(notations!$1:$7,6,ROW(E154))</f>
        <v>0</v>
      </c>
      <c r="F158" s="44">
        <f>IF(E158="","",VLOOKUP($D$2,notations!$B$9:$SJ$250,ROW(D152)+1,FALSE))</f>
        <v>0</v>
      </c>
      <c r="G158" s="44" t="s">
        <v>101</v>
      </c>
      <c r="H158" s="44">
        <f xml:space="preserve"> INDEX(notations!$1:$7,7,ROW(H154))</f>
        <v>0</v>
      </c>
      <c r="I158" s="59" t="e">
        <f>IF($F158/$H158&lt;Configuration!$D$18,Configuration!$H$18,IF($F158/$H158&lt;Configuration!$D$17,Configuration!$H$17,IF($F158/$H158&lt;=Configuration!$D$16,Configuration!$H$16,Configuration!$H$15)))</f>
        <v>#DIV/0!</v>
      </c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</row>
    <row r="159" spans="1:32" x14ac:dyDescent="0.25">
      <c r="A159" s="44">
        <f>IF(B159="","",INDEX(notations!$1:$7,2,ROW(B155)))</f>
        <v>0</v>
      </c>
      <c r="B159" s="58">
        <f>INDEX(notations!$1:$7,1,ROW(B155))</f>
        <v>0</v>
      </c>
      <c r="C159" s="45">
        <f>INDEX(notations!$1:$7,3,ROW(B155))</f>
        <v>0</v>
      </c>
      <c r="D159" s="45">
        <f>INDEX(notations!$1:$7,5,ROW(D155))</f>
        <v>0</v>
      </c>
      <c r="E159" s="45">
        <f>INDEX(notations!$1:$7,6,ROW(E155))</f>
        <v>0</v>
      </c>
      <c r="F159" s="44">
        <f>IF(E159="","",VLOOKUP($D$2,notations!$B$9:$SJ$250,ROW(D153)+1,FALSE))</f>
        <v>0</v>
      </c>
      <c r="G159" s="44" t="s">
        <v>101</v>
      </c>
      <c r="H159" s="44">
        <f xml:space="preserve"> INDEX(notations!$1:$7,7,ROW(H155))</f>
        <v>0</v>
      </c>
      <c r="I159" s="59" t="e">
        <f>IF($F159/$H159&lt;Configuration!$D$18,Configuration!$H$18,IF($F159/$H159&lt;Configuration!$D$17,Configuration!$H$17,IF($F159/$H159&lt;=Configuration!$D$16,Configuration!$H$16,Configuration!$H$15)))</f>
        <v>#DIV/0!</v>
      </c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</row>
    <row r="160" spans="1:32" x14ac:dyDescent="0.25">
      <c r="A160" s="44">
        <f>IF(B160="","",INDEX(notations!$1:$7,2,ROW(B156)))</f>
        <v>0</v>
      </c>
      <c r="B160" s="58">
        <f>INDEX(notations!$1:$7,1,ROW(B156))</f>
        <v>0</v>
      </c>
      <c r="C160" s="45">
        <f>INDEX(notations!$1:$7,3,ROW(B156))</f>
        <v>0</v>
      </c>
      <c r="D160" s="45">
        <f>INDEX(notations!$1:$7,5,ROW(D156))</f>
        <v>0</v>
      </c>
      <c r="E160" s="45">
        <f>INDEX(notations!$1:$7,6,ROW(E156))</f>
        <v>0</v>
      </c>
      <c r="F160" s="44">
        <f>IF(E160="","",VLOOKUP($D$2,notations!$B$9:$SJ$250,ROW(D154)+1,FALSE))</f>
        <v>0</v>
      </c>
      <c r="G160" s="44" t="s">
        <v>101</v>
      </c>
      <c r="H160" s="44">
        <f xml:space="preserve"> INDEX(notations!$1:$7,7,ROW(H156))</f>
        <v>0</v>
      </c>
      <c r="I160" s="59" t="e">
        <f>IF($F160/$H160&lt;Configuration!$D$18,Configuration!$H$18,IF($F160/$H160&lt;Configuration!$D$17,Configuration!$H$17,IF($F160/$H160&lt;=Configuration!$D$16,Configuration!$H$16,Configuration!$H$15)))</f>
        <v>#DIV/0!</v>
      </c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</row>
    <row r="161" spans="1:32" x14ac:dyDescent="0.25">
      <c r="A161" s="44">
        <f>IF(B161="","",INDEX(notations!$1:$7,2,ROW(B157)))</f>
        <v>0</v>
      </c>
      <c r="B161" s="58">
        <f>INDEX(notations!$1:$7,1,ROW(B157))</f>
        <v>0</v>
      </c>
      <c r="C161" s="45">
        <f>INDEX(notations!$1:$7,3,ROW(B157))</f>
        <v>0</v>
      </c>
      <c r="D161" s="45">
        <f>INDEX(notations!$1:$7,5,ROW(D157))</f>
        <v>0</v>
      </c>
      <c r="E161" s="45">
        <f>INDEX(notations!$1:$7,6,ROW(E157))</f>
        <v>0</v>
      </c>
      <c r="F161" s="44">
        <f>IF(E161="","",VLOOKUP($D$2,notations!$B$9:$SJ$250,ROW(D155)+1,FALSE))</f>
        <v>0</v>
      </c>
      <c r="G161" s="44" t="s">
        <v>101</v>
      </c>
      <c r="H161" s="44">
        <f xml:space="preserve"> INDEX(notations!$1:$7,7,ROW(H157))</f>
        <v>0</v>
      </c>
      <c r="I161" s="59" t="e">
        <f>IF($F161/$H161&lt;Configuration!$D$18,Configuration!$H$18,IF($F161/$H161&lt;Configuration!$D$17,Configuration!$H$17,IF($F161/$H161&lt;=Configuration!$D$16,Configuration!$H$16,Configuration!$H$15)))</f>
        <v>#DIV/0!</v>
      </c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</row>
    <row r="162" spans="1:32" x14ac:dyDescent="0.25">
      <c r="A162" s="44">
        <f>IF(B162="","",INDEX(notations!$1:$7,2,ROW(B158)))</f>
        <v>0</v>
      </c>
      <c r="B162" s="58">
        <f>INDEX(notations!$1:$7,1,ROW(B158))</f>
        <v>0</v>
      </c>
      <c r="C162" s="45">
        <f>INDEX(notations!$1:$7,3,ROW(B158))</f>
        <v>0</v>
      </c>
      <c r="D162" s="45">
        <f>INDEX(notations!$1:$7,5,ROW(D158))</f>
        <v>0</v>
      </c>
      <c r="E162" s="45">
        <f>INDEX(notations!$1:$7,6,ROW(E158))</f>
        <v>0</v>
      </c>
      <c r="F162" s="44">
        <f>IF(E162="","",VLOOKUP($D$2,notations!$B$9:$SJ$250,ROW(D156)+1,FALSE))</f>
        <v>0</v>
      </c>
      <c r="G162" s="44" t="s">
        <v>101</v>
      </c>
      <c r="H162" s="44">
        <f xml:space="preserve"> INDEX(notations!$1:$7,7,ROW(H158))</f>
        <v>0</v>
      </c>
      <c r="I162" s="59" t="e">
        <f>IF($F162/$H162&lt;Configuration!$D$18,Configuration!$H$18,IF($F162/$H162&lt;Configuration!$D$17,Configuration!$H$17,IF($F162/$H162&lt;=Configuration!$D$16,Configuration!$H$16,Configuration!$H$15)))</f>
        <v>#DIV/0!</v>
      </c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</row>
    <row r="163" spans="1:32" x14ac:dyDescent="0.25">
      <c r="A163" s="44">
        <f>IF(B163="","",INDEX(notations!$1:$7,2,ROW(B159)))</f>
        <v>0</v>
      </c>
      <c r="B163" s="58">
        <f>INDEX(notations!$1:$7,1,ROW(B159))</f>
        <v>0</v>
      </c>
      <c r="C163" s="45">
        <f>INDEX(notations!$1:$7,3,ROW(B159))</f>
        <v>0</v>
      </c>
      <c r="D163" s="45">
        <f>INDEX(notations!$1:$7,5,ROW(D159))</f>
        <v>0</v>
      </c>
      <c r="E163" s="45">
        <f>INDEX(notations!$1:$7,6,ROW(E159))</f>
        <v>0</v>
      </c>
      <c r="F163" s="44">
        <f>IF(E163="","",VLOOKUP($D$2,notations!$B$9:$SJ$250,ROW(D157)+1,FALSE))</f>
        <v>0</v>
      </c>
      <c r="G163" s="44" t="s">
        <v>101</v>
      </c>
      <c r="H163" s="44">
        <f xml:space="preserve"> INDEX(notations!$1:$7,7,ROW(H159))</f>
        <v>0</v>
      </c>
      <c r="I163" s="59" t="e">
        <f>IF($F163/$H163&lt;Configuration!$D$18,Configuration!$H$18,IF($F163/$H163&lt;Configuration!$D$17,Configuration!$H$17,IF($F163/$H163&lt;=Configuration!$D$16,Configuration!$H$16,Configuration!$H$15)))</f>
        <v>#DIV/0!</v>
      </c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</row>
    <row r="164" spans="1:32" x14ac:dyDescent="0.25">
      <c r="A164" s="44">
        <f>IF(B164="","",INDEX(notations!$1:$7,2,ROW(B160)))</f>
        <v>0</v>
      </c>
      <c r="B164" s="58">
        <f>INDEX(notations!$1:$7,1,ROW(B160))</f>
        <v>0</v>
      </c>
      <c r="C164" s="45">
        <f>INDEX(notations!$1:$7,3,ROW(B160))</f>
        <v>0</v>
      </c>
      <c r="D164" s="45">
        <f>INDEX(notations!$1:$7,5,ROW(D160))</f>
        <v>0</v>
      </c>
      <c r="E164" s="45">
        <f>INDEX(notations!$1:$7,6,ROW(E160))</f>
        <v>0</v>
      </c>
      <c r="F164" s="44">
        <f>IF(E164="","",VLOOKUP($D$2,notations!$B$9:$SJ$250,ROW(D158)+1,FALSE))</f>
        <v>0</v>
      </c>
      <c r="G164" s="44" t="s">
        <v>101</v>
      </c>
      <c r="H164" s="44">
        <f xml:space="preserve"> INDEX(notations!$1:$7,7,ROW(H160))</f>
        <v>0</v>
      </c>
      <c r="I164" s="59" t="e">
        <f>IF($F164/$H164&lt;Configuration!$D$18,Configuration!$H$18,IF($F164/$H164&lt;Configuration!$D$17,Configuration!$H$17,IF($F164/$H164&lt;=Configuration!$D$16,Configuration!$H$16,Configuration!$H$15)))</f>
        <v>#DIV/0!</v>
      </c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</row>
    <row r="165" spans="1:32" x14ac:dyDescent="0.25">
      <c r="A165" s="44">
        <f>IF(B165="","",INDEX(notations!$1:$7,2,ROW(B161)))</f>
        <v>0</v>
      </c>
      <c r="B165" s="58">
        <f>INDEX(notations!$1:$7,1,ROW(B161))</f>
        <v>0</v>
      </c>
      <c r="C165" s="45">
        <f>INDEX(notations!$1:$7,3,ROW(B161))</f>
        <v>0</v>
      </c>
      <c r="D165" s="45">
        <f>INDEX(notations!$1:$7,5,ROW(D161))</f>
        <v>0</v>
      </c>
      <c r="E165" s="45">
        <f>INDEX(notations!$1:$7,6,ROW(E161))</f>
        <v>0</v>
      </c>
      <c r="F165" s="44">
        <f>IF(E165="","",VLOOKUP($D$2,notations!$B$9:$SJ$250,ROW(D159)+1,FALSE))</f>
        <v>0</v>
      </c>
      <c r="G165" s="44" t="s">
        <v>101</v>
      </c>
      <c r="H165" s="44">
        <f xml:space="preserve"> INDEX(notations!$1:$7,7,ROW(H161))</f>
        <v>0</v>
      </c>
      <c r="I165" s="59" t="e">
        <f>IF($F165/$H165&lt;Configuration!$D$18,Configuration!$H$18,IF($F165/$H165&lt;Configuration!$D$17,Configuration!$H$17,IF($F165/$H165&lt;=Configuration!$D$16,Configuration!$H$16,Configuration!$H$15)))</f>
        <v>#DIV/0!</v>
      </c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</row>
    <row r="166" spans="1:32" x14ac:dyDescent="0.25">
      <c r="A166" s="44">
        <f>IF(B166="","",INDEX(notations!$1:$7,2,ROW(B162)))</f>
        <v>0</v>
      </c>
      <c r="B166" s="58">
        <f>INDEX(notations!$1:$7,1,ROW(B162))</f>
        <v>0</v>
      </c>
      <c r="C166" s="45">
        <f>INDEX(notations!$1:$7,3,ROW(B162))</f>
        <v>0</v>
      </c>
      <c r="D166" s="45">
        <f>INDEX(notations!$1:$7,5,ROW(D162))</f>
        <v>0</v>
      </c>
      <c r="E166" s="45">
        <f>INDEX(notations!$1:$7,6,ROW(E162))</f>
        <v>0</v>
      </c>
      <c r="F166" s="44">
        <f>IF(E166="","",VLOOKUP($D$2,notations!$B$9:$SJ$250,ROW(D160)+1,FALSE))</f>
        <v>0</v>
      </c>
      <c r="G166" s="44" t="s">
        <v>101</v>
      </c>
      <c r="H166" s="44">
        <f xml:space="preserve"> INDEX(notations!$1:$7,7,ROW(H162))</f>
        <v>0</v>
      </c>
      <c r="I166" s="59" t="e">
        <f>IF($F166/$H166&lt;Configuration!$D$18,Configuration!$H$18,IF($F166/$H166&lt;Configuration!$D$17,Configuration!$H$17,IF($F166/$H166&lt;=Configuration!$D$16,Configuration!$H$16,Configuration!$H$15)))</f>
        <v>#DIV/0!</v>
      </c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</row>
    <row r="167" spans="1:32" x14ac:dyDescent="0.25">
      <c r="A167" s="44">
        <f>IF(B167="","",INDEX(notations!$1:$7,2,ROW(B163)))</f>
        <v>0</v>
      </c>
      <c r="B167" s="58">
        <f>INDEX(notations!$1:$7,1,ROW(B163))</f>
        <v>0</v>
      </c>
      <c r="C167" s="45">
        <f>INDEX(notations!$1:$7,3,ROW(B163))</f>
        <v>0</v>
      </c>
      <c r="D167" s="45">
        <f>INDEX(notations!$1:$7,5,ROW(D163))</f>
        <v>0</v>
      </c>
      <c r="E167" s="45">
        <f>INDEX(notations!$1:$7,6,ROW(E163))</f>
        <v>0</v>
      </c>
      <c r="F167" s="44">
        <f>IF(E167="","",VLOOKUP($D$2,notations!$B$9:$SJ$250,ROW(D161)+1,FALSE))</f>
        <v>0</v>
      </c>
      <c r="G167" s="44" t="s">
        <v>101</v>
      </c>
      <c r="H167" s="44">
        <f xml:space="preserve"> INDEX(notations!$1:$7,7,ROW(H163))</f>
        <v>0</v>
      </c>
      <c r="I167" s="59" t="e">
        <f>IF($F167/$H167&lt;Configuration!$D$18,Configuration!$H$18,IF($F167/$H167&lt;Configuration!$D$17,Configuration!$H$17,IF($F167/$H167&lt;=Configuration!$D$16,Configuration!$H$16,Configuration!$H$15)))</f>
        <v>#DIV/0!</v>
      </c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</row>
    <row r="168" spans="1:32" x14ac:dyDescent="0.25">
      <c r="A168" s="44">
        <f>IF(B168="","",INDEX(notations!$1:$7,2,ROW(B164)))</f>
        <v>0</v>
      </c>
      <c r="B168" s="58">
        <f>INDEX(notations!$1:$7,1,ROW(B164))</f>
        <v>0</v>
      </c>
      <c r="C168" s="45">
        <f>INDEX(notations!$1:$7,3,ROW(B164))</f>
        <v>0</v>
      </c>
      <c r="D168" s="45">
        <f>INDEX(notations!$1:$7,5,ROW(D164))</f>
        <v>0</v>
      </c>
      <c r="E168" s="45">
        <f>INDEX(notations!$1:$7,6,ROW(E164))</f>
        <v>0</v>
      </c>
      <c r="F168" s="44">
        <f>IF(E168="","",VLOOKUP($D$2,notations!$B$9:$SJ$250,ROW(D162)+1,FALSE))</f>
        <v>0</v>
      </c>
      <c r="G168" s="44" t="s">
        <v>101</v>
      </c>
      <c r="H168" s="44">
        <f xml:space="preserve"> INDEX(notations!$1:$7,7,ROW(H164))</f>
        <v>0</v>
      </c>
      <c r="I168" s="59" t="e">
        <f>IF($F168/$H168&lt;Configuration!$D$18,Configuration!$H$18,IF($F168/$H168&lt;Configuration!$D$17,Configuration!$H$17,IF($F168/$H168&lt;=Configuration!$D$16,Configuration!$H$16,Configuration!$H$15)))</f>
        <v>#DIV/0!</v>
      </c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</row>
    <row r="169" spans="1:32" x14ac:dyDescent="0.25">
      <c r="A169" s="44">
        <f>IF(B169="","",INDEX(notations!$1:$7,2,ROW(B165)))</f>
        <v>0</v>
      </c>
      <c r="B169" s="58">
        <f>INDEX(notations!$1:$7,1,ROW(B165))</f>
        <v>0</v>
      </c>
      <c r="C169" s="45">
        <f>INDEX(notations!$1:$7,3,ROW(B165))</f>
        <v>0</v>
      </c>
      <c r="D169" s="45">
        <f>INDEX(notations!$1:$7,5,ROW(D165))</f>
        <v>0</v>
      </c>
      <c r="E169" s="45">
        <f>INDEX(notations!$1:$7,6,ROW(E165))</f>
        <v>0</v>
      </c>
      <c r="F169" s="44">
        <f>IF(E169="","",VLOOKUP($D$2,notations!$B$9:$SJ$250,ROW(D163)+1,FALSE))</f>
        <v>0</v>
      </c>
      <c r="G169" s="44" t="s">
        <v>101</v>
      </c>
      <c r="H169" s="44">
        <f xml:space="preserve"> INDEX(notations!$1:$7,7,ROW(H165))</f>
        <v>0</v>
      </c>
      <c r="I169" s="59" t="e">
        <f>IF($F169/$H169&lt;Configuration!$D$18,Configuration!$H$18,IF($F169/$H169&lt;Configuration!$D$17,Configuration!$H$17,IF($F169/$H169&lt;=Configuration!$D$16,Configuration!$H$16,Configuration!$H$15)))</f>
        <v>#DIV/0!</v>
      </c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</row>
    <row r="170" spans="1:32" x14ac:dyDescent="0.25">
      <c r="A170" s="44">
        <f>IF(B170="","",INDEX(notations!$1:$7,2,ROW(B166)))</f>
        <v>0</v>
      </c>
      <c r="B170" s="58">
        <f>INDEX(notations!$1:$7,1,ROW(B166))</f>
        <v>0</v>
      </c>
      <c r="C170" s="45">
        <f>INDEX(notations!$1:$7,3,ROW(B166))</f>
        <v>0</v>
      </c>
      <c r="D170" s="45">
        <f>INDEX(notations!$1:$7,5,ROW(D166))</f>
        <v>0</v>
      </c>
      <c r="E170" s="45">
        <f>INDEX(notations!$1:$7,6,ROW(E166))</f>
        <v>0</v>
      </c>
      <c r="F170" s="44">
        <f>IF(E170="","",VLOOKUP($D$2,notations!$B$9:$SJ$250,ROW(D164)+1,FALSE))</f>
        <v>0</v>
      </c>
      <c r="G170" s="44" t="s">
        <v>101</v>
      </c>
      <c r="H170" s="44">
        <f xml:space="preserve"> INDEX(notations!$1:$7,7,ROW(H166))</f>
        <v>0</v>
      </c>
      <c r="I170" s="59" t="e">
        <f>IF($F170/$H170&lt;Configuration!$D$18,Configuration!$H$18,IF($F170/$H170&lt;Configuration!$D$17,Configuration!$H$17,IF($F170/$H170&lt;=Configuration!$D$16,Configuration!$H$16,Configuration!$H$15)))</f>
        <v>#DIV/0!</v>
      </c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</row>
    <row r="171" spans="1:32" x14ac:dyDescent="0.25">
      <c r="A171" s="44">
        <f>IF(B171="","",INDEX(notations!$1:$7,2,ROW(B167)))</f>
        <v>0</v>
      </c>
      <c r="B171" s="58">
        <f>INDEX(notations!$1:$7,1,ROW(B167))</f>
        <v>0</v>
      </c>
      <c r="C171" s="45">
        <f>INDEX(notations!$1:$7,3,ROW(B167))</f>
        <v>0</v>
      </c>
      <c r="D171" s="45">
        <f>INDEX(notations!$1:$7,5,ROW(D167))</f>
        <v>0</v>
      </c>
      <c r="E171" s="45">
        <f>INDEX(notations!$1:$7,6,ROW(E167))</f>
        <v>0</v>
      </c>
      <c r="F171" s="44">
        <f>IF(E171="","",VLOOKUP($D$2,notations!$B$9:$SJ$250,ROW(D165)+1,FALSE))</f>
        <v>0</v>
      </c>
      <c r="G171" s="44" t="s">
        <v>101</v>
      </c>
      <c r="H171" s="44">
        <f xml:space="preserve"> INDEX(notations!$1:$7,7,ROW(H167))</f>
        <v>0</v>
      </c>
      <c r="I171" s="59" t="e">
        <f>IF($F171/$H171&lt;Configuration!$D$18,Configuration!$H$18,IF($F171/$H171&lt;Configuration!$D$17,Configuration!$H$17,IF($F171/$H171&lt;=Configuration!$D$16,Configuration!$H$16,Configuration!$H$15)))</f>
        <v>#DIV/0!</v>
      </c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</row>
    <row r="172" spans="1:32" x14ac:dyDescent="0.25">
      <c r="A172" s="44">
        <f>IF(B172="","",INDEX(notations!$1:$7,2,ROW(B168)))</f>
        <v>0</v>
      </c>
      <c r="B172" s="58">
        <f>INDEX(notations!$1:$7,1,ROW(B168))</f>
        <v>0</v>
      </c>
      <c r="C172" s="45">
        <f>INDEX(notations!$1:$7,3,ROW(B168))</f>
        <v>0</v>
      </c>
      <c r="D172" s="45">
        <f>INDEX(notations!$1:$7,5,ROW(D168))</f>
        <v>0</v>
      </c>
      <c r="E172" s="45">
        <f>INDEX(notations!$1:$7,6,ROW(E168))</f>
        <v>0</v>
      </c>
      <c r="F172" s="44">
        <f>IF(E172="","",VLOOKUP($D$2,notations!$B$9:$SJ$250,ROW(D166)+1,FALSE))</f>
        <v>0</v>
      </c>
      <c r="G172" s="44" t="s">
        <v>101</v>
      </c>
      <c r="H172" s="44">
        <f xml:space="preserve"> INDEX(notations!$1:$7,7,ROW(H168))</f>
        <v>0</v>
      </c>
      <c r="I172" s="59" t="e">
        <f>IF($F172/$H172&lt;Configuration!$D$18,Configuration!$H$18,IF($F172/$H172&lt;Configuration!$D$17,Configuration!$H$17,IF($F172/$H172&lt;=Configuration!$D$16,Configuration!$H$16,Configuration!$H$15)))</f>
        <v>#DIV/0!</v>
      </c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</row>
    <row r="173" spans="1:32" x14ac:dyDescent="0.25">
      <c r="A173" s="44">
        <f>IF(B173="","",INDEX(notations!$1:$7,2,ROW(B169)))</f>
        <v>0</v>
      </c>
      <c r="B173" s="58">
        <f>INDEX(notations!$1:$7,1,ROW(B169))</f>
        <v>0</v>
      </c>
      <c r="C173" s="45">
        <f>INDEX(notations!$1:$7,3,ROW(B169))</f>
        <v>0</v>
      </c>
      <c r="D173" s="45">
        <f>INDEX(notations!$1:$7,5,ROW(D169))</f>
        <v>0</v>
      </c>
      <c r="E173" s="45">
        <f>INDEX(notations!$1:$7,6,ROW(E169))</f>
        <v>0</v>
      </c>
      <c r="F173" s="44">
        <f>IF(E173="","",VLOOKUP($D$2,notations!$B$9:$SJ$250,ROW(D167)+1,FALSE))</f>
        <v>0</v>
      </c>
      <c r="G173" s="44" t="s">
        <v>101</v>
      </c>
      <c r="H173" s="44">
        <f xml:space="preserve"> INDEX(notations!$1:$7,7,ROW(H169))</f>
        <v>0</v>
      </c>
      <c r="I173" s="59" t="e">
        <f>IF($F173/$H173&lt;Configuration!$D$18,Configuration!$H$18,IF($F173/$H173&lt;Configuration!$D$17,Configuration!$H$17,IF($F173/$H173&lt;=Configuration!$D$16,Configuration!$H$16,Configuration!$H$15)))</f>
        <v>#DIV/0!</v>
      </c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</row>
    <row r="174" spans="1:32" x14ac:dyDescent="0.25">
      <c r="A174" s="44">
        <f>IF(B174="","",INDEX(notations!$1:$7,2,ROW(B170)))</f>
        <v>0</v>
      </c>
      <c r="B174" s="58">
        <f>INDEX(notations!$1:$7,1,ROW(B170))</f>
        <v>0</v>
      </c>
      <c r="C174" s="45">
        <f>INDEX(notations!$1:$7,3,ROW(B170))</f>
        <v>0</v>
      </c>
      <c r="D174" s="45">
        <f>INDEX(notations!$1:$7,5,ROW(D170))</f>
        <v>0</v>
      </c>
      <c r="E174" s="45">
        <f>INDEX(notations!$1:$7,6,ROW(E170))</f>
        <v>0</v>
      </c>
      <c r="F174" s="44">
        <f>IF(E174="","",VLOOKUP($D$2,notations!$B$9:$SJ$250,ROW(D168)+1,FALSE))</f>
        <v>0</v>
      </c>
      <c r="G174" s="44" t="s">
        <v>101</v>
      </c>
      <c r="H174" s="44">
        <f xml:space="preserve"> INDEX(notations!$1:$7,7,ROW(H170))</f>
        <v>0</v>
      </c>
      <c r="I174" s="59" t="e">
        <f>IF($F174/$H174&lt;Configuration!$D$18,Configuration!$H$18,IF($F174/$H174&lt;Configuration!$D$17,Configuration!$H$17,IF($F174/$H174&lt;=Configuration!$D$16,Configuration!$H$16,Configuration!$H$15)))</f>
        <v>#DIV/0!</v>
      </c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</row>
    <row r="175" spans="1:32" x14ac:dyDescent="0.25">
      <c r="A175" s="44">
        <f>IF(B175="","",INDEX(notations!$1:$7,2,ROW(B171)))</f>
        <v>0</v>
      </c>
      <c r="B175" s="58">
        <f>INDEX(notations!$1:$7,1,ROW(B171))</f>
        <v>0</v>
      </c>
      <c r="C175" s="45">
        <f>INDEX(notations!$1:$7,3,ROW(B171))</f>
        <v>0</v>
      </c>
      <c r="D175" s="45">
        <f>INDEX(notations!$1:$7,5,ROW(D171))</f>
        <v>0</v>
      </c>
      <c r="E175" s="45">
        <f>INDEX(notations!$1:$7,6,ROW(E171))</f>
        <v>0</v>
      </c>
      <c r="F175" s="44">
        <f>IF(E175="","",VLOOKUP($D$2,notations!$B$9:$SJ$250,ROW(D169)+1,FALSE))</f>
        <v>0</v>
      </c>
      <c r="G175" s="44" t="s">
        <v>101</v>
      </c>
      <c r="H175" s="44">
        <f xml:space="preserve"> INDEX(notations!$1:$7,7,ROW(H171))</f>
        <v>0</v>
      </c>
      <c r="I175" s="59" t="e">
        <f>IF($F175/$H175&lt;Configuration!$D$18,Configuration!$H$18,IF($F175/$H175&lt;Configuration!$D$17,Configuration!$H$17,IF($F175/$H175&lt;=Configuration!$D$16,Configuration!$H$16,Configuration!$H$15)))</f>
        <v>#DIV/0!</v>
      </c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</row>
    <row r="176" spans="1:32" x14ac:dyDescent="0.25">
      <c r="A176" s="44">
        <f>IF(B176="","",INDEX(notations!$1:$7,2,ROW(B172)))</f>
        <v>0</v>
      </c>
      <c r="B176" s="58">
        <f>INDEX(notations!$1:$7,1,ROW(B172))</f>
        <v>0</v>
      </c>
      <c r="C176" s="45">
        <f>INDEX(notations!$1:$7,3,ROW(B172))</f>
        <v>0</v>
      </c>
      <c r="D176" s="45">
        <f>INDEX(notations!$1:$7,5,ROW(D172))</f>
        <v>0</v>
      </c>
      <c r="E176" s="45">
        <f>INDEX(notations!$1:$7,6,ROW(E172))</f>
        <v>0</v>
      </c>
      <c r="F176" s="44">
        <f>IF(E176="","",VLOOKUP($D$2,notations!$B$9:$SJ$250,ROW(D170)+1,FALSE))</f>
        <v>0</v>
      </c>
      <c r="G176" s="44" t="s">
        <v>101</v>
      </c>
      <c r="H176" s="44">
        <f xml:space="preserve"> INDEX(notations!$1:$7,7,ROW(H172))</f>
        <v>0</v>
      </c>
      <c r="I176" s="59" t="e">
        <f>IF($F176/$H176&lt;Configuration!$D$18,Configuration!$H$18,IF($F176/$H176&lt;Configuration!$D$17,Configuration!$H$17,IF($F176/$H176&lt;=Configuration!$D$16,Configuration!$H$16,Configuration!$H$15)))</f>
        <v>#DIV/0!</v>
      </c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</row>
    <row r="177" spans="1:32" x14ac:dyDescent="0.25">
      <c r="A177" s="44">
        <f>IF(B177="","",INDEX(notations!$1:$7,2,ROW(B173)))</f>
        <v>0</v>
      </c>
      <c r="B177" s="58">
        <f>INDEX(notations!$1:$7,1,ROW(B173))</f>
        <v>0</v>
      </c>
      <c r="C177" s="45">
        <f>INDEX(notations!$1:$7,3,ROW(B173))</f>
        <v>0</v>
      </c>
      <c r="D177" s="45">
        <f>INDEX(notations!$1:$7,5,ROW(D173))</f>
        <v>0</v>
      </c>
      <c r="E177" s="45">
        <f>INDEX(notations!$1:$7,6,ROW(E173))</f>
        <v>0</v>
      </c>
      <c r="F177" s="44">
        <f>IF(E177="","",VLOOKUP($D$2,notations!$B$9:$SJ$250,ROW(D171)+1,FALSE))</f>
        <v>0</v>
      </c>
      <c r="G177" s="44" t="s">
        <v>101</v>
      </c>
      <c r="H177" s="44">
        <f xml:space="preserve"> INDEX(notations!$1:$7,7,ROW(H173))</f>
        <v>0</v>
      </c>
      <c r="I177" s="59" t="e">
        <f>IF($F177/$H177&lt;Configuration!$D$18,Configuration!$H$18,IF($F177/$H177&lt;Configuration!$D$17,Configuration!$H$17,IF($F177/$H177&lt;=Configuration!$D$16,Configuration!$H$16,Configuration!$H$15)))</f>
        <v>#DIV/0!</v>
      </c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</row>
    <row r="178" spans="1:32" x14ac:dyDescent="0.25">
      <c r="A178" s="44">
        <f>IF(B178="","",INDEX(notations!$1:$7,2,ROW(B174)))</f>
        <v>0</v>
      </c>
      <c r="B178" s="58">
        <f>INDEX(notations!$1:$7,1,ROW(B174))</f>
        <v>0</v>
      </c>
      <c r="C178" s="45">
        <f>INDEX(notations!$1:$7,3,ROW(B174))</f>
        <v>0</v>
      </c>
      <c r="D178" s="45">
        <f>INDEX(notations!$1:$7,5,ROW(D174))</f>
        <v>0</v>
      </c>
      <c r="E178" s="45">
        <f>INDEX(notations!$1:$7,6,ROW(E174))</f>
        <v>0</v>
      </c>
      <c r="F178" s="44">
        <f>IF(E178="","",VLOOKUP($D$2,notations!$B$9:$SJ$250,ROW(D172)+1,FALSE))</f>
        <v>0</v>
      </c>
      <c r="G178" s="44" t="s">
        <v>101</v>
      </c>
      <c r="H178" s="44">
        <f xml:space="preserve"> INDEX(notations!$1:$7,7,ROW(H174))</f>
        <v>0</v>
      </c>
      <c r="I178" s="59" t="e">
        <f>IF($F178/$H178&lt;Configuration!$D$18,Configuration!$H$18,IF($F178/$H178&lt;Configuration!$D$17,Configuration!$H$17,IF($F178/$H178&lt;=Configuration!$D$16,Configuration!$H$16,Configuration!$H$15)))</f>
        <v>#DIV/0!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</row>
    <row r="179" spans="1:32" x14ac:dyDescent="0.25">
      <c r="A179" s="44">
        <f>IF(B179="","",INDEX(notations!$1:$7,2,ROW(B175)))</f>
        <v>0</v>
      </c>
      <c r="B179" s="58">
        <f>INDEX(notations!$1:$7,1,ROW(B175))</f>
        <v>0</v>
      </c>
      <c r="C179" s="45">
        <f>INDEX(notations!$1:$7,3,ROW(B175))</f>
        <v>0</v>
      </c>
      <c r="D179" s="45">
        <f>INDEX(notations!$1:$7,5,ROW(D175))</f>
        <v>0</v>
      </c>
      <c r="E179" s="45">
        <f>INDEX(notations!$1:$7,6,ROW(E175))</f>
        <v>0</v>
      </c>
      <c r="F179" s="44">
        <f>IF(E179="","",VLOOKUP($D$2,notations!$B$9:$SJ$250,ROW(D173)+1,FALSE))</f>
        <v>0</v>
      </c>
      <c r="G179" s="44" t="s">
        <v>101</v>
      </c>
      <c r="H179" s="44">
        <f xml:space="preserve"> INDEX(notations!$1:$7,7,ROW(H175))</f>
        <v>0</v>
      </c>
      <c r="I179" s="59" t="e">
        <f>IF($F179/$H179&lt;Configuration!$D$18,Configuration!$H$18,IF($F179/$H179&lt;Configuration!$D$17,Configuration!$H$17,IF($F179/$H179&lt;=Configuration!$D$16,Configuration!$H$16,Configuration!$H$15)))</f>
        <v>#DIV/0!</v>
      </c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</row>
    <row r="180" spans="1:32" x14ac:dyDescent="0.25">
      <c r="A180" s="44">
        <f>IF(B180="","",INDEX(notations!$1:$7,2,ROW(B176)))</f>
        <v>0</v>
      </c>
      <c r="B180" s="58">
        <f>INDEX(notations!$1:$7,1,ROW(B176))</f>
        <v>0</v>
      </c>
      <c r="C180" s="45">
        <f>INDEX(notations!$1:$7,3,ROW(B176))</f>
        <v>0</v>
      </c>
      <c r="D180" s="45">
        <f>INDEX(notations!$1:$7,5,ROW(D176))</f>
        <v>0</v>
      </c>
      <c r="E180" s="45">
        <f>INDEX(notations!$1:$7,6,ROW(E176))</f>
        <v>0</v>
      </c>
      <c r="F180" s="44">
        <f>IF(E180="","",VLOOKUP($D$2,notations!$B$9:$SJ$250,ROW(D174)+1,FALSE))</f>
        <v>0</v>
      </c>
      <c r="G180" s="44" t="s">
        <v>101</v>
      </c>
      <c r="H180" s="44">
        <f xml:space="preserve"> INDEX(notations!$1:$7,7,ROW(H176))</f>
        <v>0</v>
      </c>
      <c r="I180" s="59" t="e">
        <f>IF($F180/$H180&lt;Configuration!$D$18,Configuration!$H$18,IF($F180/$H180&lt;Configuration!$D$17,Configuration!$H$17,IF($F180/$H180&lt;=Configuration!$D$16,Configuration!$H$16,Configuration!$H$15)))</f>
        <v>#DIV/0!</v>
      </c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</row>
    <row r="181" spans="1:32" x14ac:dyDescent="0.25">
      <c r="A181" s="44">
        <f>IF(B181="","",INDEX(notations!$1:$7,2,ROW(B177)))</f>
        <v>0</v>
      </c>
      <c r="B181" s="58">
        <f>INDEX(notations!$1:$7,1,ROW(B177))</f>
        <v>0</v>
      </c>
      <c r="C181" s="45">
        <f>INDEX(notations!$1:$7,3,ROW(B177))</f>
        <v>0</v>
      </c>
      <c r="D181" s="45">
        <f>INDEX(notations!$1:$7,5,ROW(D177))</f>
        <v>0</v>
      </c>
      <c r="E181" s="45">
        <f>INDEX(notations!$1:$7,6,ROW(E177))</f>
        <v>0</v>
      </c>
      <c r="F181" s="44">
        <f>IF(E181="","",VLOOKUP($D$2,notations!$B$9:$SJ$250,ROW(D175)+1,FALSE))</f>
        <v>0</v>
      </c>
      <c r="G181" s="44" t="s">
        <v>101</v>
      </c>
      <c r="H181" s="44">
        <f xml:space="preserve"> INDEX(notations!$1:$7,7,ROW(H177))</f>
        <v>0</v>
      </c>
      <c r="I181" s="59" t="e">
        <f>IF($F181/$H181&lt;Configuration!$D$18,Configuration!$H$18,IF($F181/$H181&lt;Configuration!$D$17,Configuration!$H$17,IF($F181/$H181&lt;=Configuration!$D$16,Configuration!$H$16,Configuration!$H$15)))</f>
        <v>#DIV/0!</v>
      </c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</row>
    <row r="182" spans="1:32" x14ac:dyDescent="0.25">
      <c r="A182" s="44">
        <f>IF(B182="","",INDEX(notations!$1:$7,2,ROW(B178)))</f>
        <v>0</v>
      </c>
      <c r="B182" s="58">
        <f>INDEX(notations!$1:$7,1,ROW(B178))</f>
        <v>0</v>
      </c>
      <c r="C182" s="45">
        <f>INDEX(notations!$1:$7,3,ROW(B178))</f>
        <v>0</v>
      </c>
      <c r="D182" s="45">
        <f>INDEX(notations!$1:$7,5,ROW(D178))</f>
        <v>0</v>
      </c>
      <c r="E182" s="45">
        <f>INDEX(notations!$1:$7,6,ROW(E178))</f>
        <v>0</v>
      </c>
      <c r="F182" s="44">
        <f>IF(E182="","",VLOOKUP($D$2,notations!$B$9:$SJ$250,ROW(D176)+1,FALSE))</f>
        <v>0</v>
      </c>
      <c r="G182" s="44" t="s">
        <v>101</v>
      </c>
      <c r="H182" s="44">
        <f xml:space="preserve"> INDEX(notations!$1:$7,7,ROW(H178))</f>
        <v>0</v>
      </c>
      <c r="I182" s="59" t="e">
        <f>IF($F182/$H182&lt;Configuration!$D$18,Configuration!$H$18,IF($F182/$H182&lt;Configuration!$D$17,Configuration!$H$17,IF($F182/$H182&lt;=Configuration!$D$16,Configuration!$H$16,Configuration!$H$15)))</f>
        <v>#DIV/0!</v>
      </c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</row>
    <row r="183" spans="1:32" x14ac:dyDescent="0.25">
      <c r="A183" s="44">
        <f>IF(B183="","",INDEX(notations!$1:$7,2,ROW(B179)))</f>
        <v>0</v>
      </c>
      <c r="B183" s="58">
        <f>INDEX(notations!$1:$7,1,ROW(B179))</f>
        <v>0</v>
      </c>
      <c r="C183" s="45">
        <f>INDEX(notations!$1:$7,3,ROW(B179))</f>
        <v>0</v>
      </c>
      <c r="D183" s="45">
        <f>INDEX(notations!$1:$7,5,ROW(D179))</f>
        <v>0</v>
      </c>
      <c r="E183" s="45">
        <f>INDEX(notations!$1:$7,6,ROW(E179))</f>
        <v>0</v>
      </c>
      <c r="F183" s="44">
        <f>IF(E183="","",VLOOKUP($D$2,notations!$B$9:$SJ$250,ROW(D177)+1,FALSE))</f>
        <v>0</v>
      </c>
      <c r="G183" s="44" t="s">
        <v>101</v>
      </c>
      <c r="H183" s="44">
        <f xml:space="preserve"> INDEX(notations!$1:$7,7,ROW(H179))</f>
        <v>0</v>
      </c>
      <c r="I183" s="59" t="e">
        <f>IF($F183/$H183&lt;Configuration!$D$18,Configuration!$H$18,IF($F183/$H183&lt;Configuration!$D$17,Configuration!$H$17,IF($F183/$H183&lt;=Configuration!$D$16,Configuration!$H$16,Configuration!$H$15)))</f>
        <v>#DIV/0!</v>
      </c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</row>
    <row r="184" spans="1:32" x14ac:dyDescent="0.25">
      <c r="A184" s="44">
        <f>IF(B184="","",INDEX(notations!$1:$7,2,ROW(B180)))</f>
        <v>0</v>
      </c>
      <c r="B184" s="58">
        <f>INDEX(notations!$1:$7,1,ROW(B180))</f>
        <v>0</v>
      </c>
      <c r="C184" s="45">
        <f>INDEX(notations!$1:$7,3,ROW(B180))</f>
        <v>0</v>
      </c>
      <c r="D184" s="45">
        <f>INDEX(notations!$1:$7,5,ROW(D180))</f>
        <v>0</v>
      </c>
      <c r="E184" s="45">
        <f>INDEX(notations!$1:$7,6,ROW(E180))</f>
        <v>0</v>
      </c>
      <c r="F184" s="44">
        <f>IF(E184="","",VLOOKUP($D$2,notations!$B$9:$SJ$250,ROW(D178)+1,FALSE))</f>
        <v>0</v>
      </c>
      <c r="G184" s="44" t="s">
        <v>101</v>
      </c>
      <c r="H184" s="44">
        <f xml:space="preserve"> INDEX(notations!$1:$7,7,ROW(H180))</f>
        <v>0</v>
      </c>
      <c r="I184" s="59" t="e">
        <f>IF($F184/$H184&lt;Configuration!$D$18,Configuration!$H$18,IF($F184/$H184&lt;Configuration!$D$17,Configuration!$H$17,IF($F184/$H184&lt;=Configuration!$D$16,Configuration!$H$16,Configuration!$H$15)))</f>
        <v>#DIV/0!</v>
      </c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</row>
    <row r="185" spans="1:32" x14ac:dyDescent="0.25">
      <c r="A185" s="44">
        <f>IF(B185="","",INDEX(notations!$1:$7,2,ROW(B181)))</f>
        <v>0</v>
      </c>
      <c r="B185" s="58">
        <f>INDEX(notations!$1:$7,1,ROW(B181))</f>
        <v>0</v>
      </c>
      <c r="C185" s="45">
        <f>INDEX(notations!$1:$7,3,ROW(B181))</f>
        <v>0</v>
      </c>
      <c r="D185" s="45">
        <f>INDEX(notations!$1:$7,5,ROW(D181))</f>
        <v>0</v>
      </c>
      <c r="E185" s="45">
        <f>INDEX(notations!$1:$7,6,ROW(E181))</f>
        <v>0</v>
      </c>
      <c r="F185" s="44">
        <f>IF(E185="","",VLOOKUP($D$2,notations!$B$9:$SJ$250,ROW(D179)+1,FALSE))</f>
        <v>0</v>
      </c>
      <c r="G185" s="44" t="s">
        <v>101</v>
      </c>
      <c r="H185" s="44">
        <f xml:space="preserve"> INDEX(notations!$1:$7,7,ROW(H181))</f>
        <v>0</v>
      </c>
      <c r="I185" s="59" t="e">
        <f>IF($F185/$H185&lt;Configuration!$D$18,Configuration!$H$18,IF($F185/$H185&lt;Configuration!$D$17,Configuration!$H$17,IF($F185/$H185&lt;=Configuration!$D$16,Configuration!$H$16,Configuration!$H$15)))</f>
        <v>#DIV/0!</v>
      </c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</row>
    <row r="186" spans="1:32" x14ac:dyDescent="0.25">
      <c r="A186" s="44">
        <f>IF(B186="","",INDEX(notations!$1:$7,2,ROW(B182)))</f>
        <v>0</v>
      </c>
      <c r="B186" s="58">
        <f>INDEX(notations!$1:$7,1,ROW(B182))</f>
        <v>0</v>
      </c>
      <c r="C186" s="45">
        <f>INDEX(notations!$1:$7,3,ROW(B182))</f>
        <v>0</v>
      </c>
      <c r="D186" s="45">
        <f>INDEX(notations!$1:$7,5,ROW(D182))</f>
        <v>0</v>
      </c>
      <c r="E186" s="45">
        <f>INDEX(notations!$1:$7,6,ROW(E182))</f>
        <v>0</v>
      </c>
      <c r="F186" s="44">
        <f>IF(E186="","",VLOOKUP($D$2,notations!$B$9:$SJ$250,ROW(D180)+1,FALSE))</f>
        <v>0</v>
      </c>
      <c r="G186" s="44" t="s">
        <v>101</v>
      </c>
      <c r="H186" s="44">
        <f xml:space="preserve"> INDEX(notations!$1:$7,7,ROW(H182))</f>
        <v>0</v>
      </c>
      <c r="I186" s="59" t="e">
        <f>IF($F186/$H186&lt;Configuration!$D$18,Configuration!$H$18,IF($F186/$H186&lt;Configuration!$D$17,Configuration!$H$17,IF($F186/$H186&lt;=Configuration!$D$16,Configuration!$H$16,Configuration!$H$15)))</f>
        <v>#DIV/0!</v>
      </c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</row>
    <row r="187" spans="1:32" x14ac:dyDescent="0.25">
      <c r="A187" s="44">
        <f>IF(B187="","",INDEX(notations!$1:$7,2,ROW(B183)))</f>
        <v>0</v>
      </c>
      <c r="B187" s="58">
        <f>INDEX(notations!$1:$7,1,ROW(B183))</f>
        <v>0</v>
      </c>
      <c r="C187" s="45">
        <f>INDEX(notations!$1:$7,3,ROW(B183))</f>
        <v>0</v>
      </c>
      <c r="D187" s="45">
        <f>INDEX(notations!$1:$7,5,ROW(D183))</f>
        <v>0</v>
      </c>
      <c r="E187" s="45">
        <f>INDEX(notations!$1:$7,6,ROW(E183))</f>
        <v>0</v>
      </c>
      <c r="F187" s="44">
        <f>IF(E187="","",VLOOKUP($D$2,notations!$B$9:$SJ$250,ROW(D181)+1,FALSE))</f>
        <v>0</v>
      </c>
      <c r="G187" s="44" t="s">
        <v>101</v>
      </c>
      <c r="H187" s="44">
        <f xml:space="preserve"> INDEX(notations!$1:$7,7,ROW(H183))</f>
        <v>0</v>
      </c>
      <c r="I187" s="59" t="e">
        <f>IF($F187/$H187&lt;Configuration!$D$18,Configuration!$H$18,IF($F187/$H187&lt;Configuration!$D$17,Configuration!$H$17,IF($F187/$H187&lt;=Configuration!$D$16,Configuration!$H$16,Configuration!$H$15)))</f>
        <v>#DIV/0!</v>
      </c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</row>
    <row r="188" spans="1:32" x14ac:dyDescent="0.25">
      <c r="A188" s="44">
        <f>IF(B188="","",INDEX(notations!$1:$7,2,ROW(B184)))</f>
        <v>0</v>
      </c>
      <c r="B188" s="58">
        <f>INDEX(notations!$1:$7,1,ROW(B184))</f>
        <v>0</v>
      </c>
      <c r="C188" s="45">
        <f>INDEX(notations!$1:$7,3,ROW(B184))</f>
        <v>0</v>
      </c>
      <c r="D188" s="45">
        <f>INDEX(notations!$1:$7,5,ROW(D184))</f>
        <v>0</v>
      </c>
      <c r="E188" s="45">
        <f>INDEX(notations!$1:$7,6,ROW(E184))</f>
        <v>0</v>
      </c>
      <c r="F188" s="44">
        <f>IF(E188="","",VLOOKUP($D$2,notations!$B$9:$SJ$250,ROW(D182)+1,FALSE))</f>
        <v>0</v>
      </c>
      <c r="G188" s="44" t="s">
        <v>101</v>
      </c>
      <c r="H188" s="44">
        <f xml:space="preserve"> INDEX(notations!$1:$7,7,ROW(H184))</f>
        <v>0</v>
      </c>
      <c r="I188" s="59" t="e">
        <f>IF($F188/$H188&lt;Configuration!$D$18,Configuration!$H$18,IF($F188/$H188&lt;Configuration!$D$17,Configuration!$H$17,IF($F188/$H188&lt;=Configuration!$D$16,Configuration!$H$16,Configuration!$H$15)))</f>
        <v>#DIV/0!</v>
      </c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</row>
    <row r="189" spans="1:32" x14ac:dyDescent="0.25">
      <c r="A189" s="44">
        <f>IF(B189="","",INDEX(notations!$1:$7,2,ROW(B185)))</f>
        <v>0</v>
      </c>
      <c r="B189" s="58">
        <f>INDEX(notations!$1:$7,1,ROW(B185))</f>
        <v>0</v>
      </c>
      <c r="C189" s="45">
        <f>INDEX(notations!$1:$7,3,ROW(B185))</f>
        <v>0</v>
      </c>
      <c r="D189" s="45">
        <f>INDEX(notations!$1:$7,5,ROW(D185))</f>
        <v>0</v>
      </c>
      <c r="E189" s="45">
        <f>INDEX(notations!$1:$7,6,ROW(E185))</f>
        <v>0</v>
      </c>
      <c r="F189" s="44">
        <f>IF(E189="","",VLOOKUP($D$2,notations!$B$9:$SJ$250,ROW(D183)+1,FALSE))</f>
        <v>0</v>
      </c>
      <c r="G189" s="44" t="s">
        <v>101</v>
      </c>
      <c r="H189" s="44">
        <f xml:space="preserve"> INDEX(notations!$1:$7,7,ROW(H185))</f>
        <v>0</v>
      </c>
      <c r="I189" s="59" t="e">
        <f>IF($F189/$H189&lt;Configuration!$D$18,Configuration!$H$18,IF($F189/$H189&lt;Configuration!$D$17,Configuration!$H$17,IF($F189/$H189&lt;=Configuration!$D$16,Configuration!$H$16,Configuration!$H$15)))</f>
        <v>#DIV/0!</v>
      </c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</row>
    <row r="190" spans="1:32" x14ac:dyDescent="0.25">
      <c r="A190" s="44">
        <f>IF(B190="","",INDEX(notations!$1:$7,2,ROW(B186)))</f>
        <v>0</v>
      </c>
      <c r="B190" s="58">
        <f>INDEX(notations!$1:$7,1,ROW(B186))</f>
        <v>0</v>
      </c>
      <c r="C190" s="45">
        <f>INDEX(notations!$1:$7,3,ROW(B186))</f>
        <v>0</v>
      </c>
      <c r="D190" s="45">
        <f>INDEX(notations!$1:$7,5,ROW(D186))</f>
        <v>0</v>
      </c>
      <c r="E190" s="45">
        <f>INDEX(notations!$1:$7,6,ROW(E186))</f>
        <v>0</v>
      </c>
      <c r="F190" s="44">
        <f>IF(E190="","",VLOOKUP($D$2,notations!$B$9:$SJ$250,ROW(D184)+1,FALSE))</f>
        <v>0</v>
      </c>
      <c r="G190" s="44" t="s">
        <v>101</v>
      </c>
      <c r="H190" s="44">
        <f xml:space="preserve"> INDEX(notations!$1:$7,7,ROW(H186))</f>
        <v>0</v>
      </c>
      <c r="I190" s="59" t="e">
        <f>IF($F190/$H190&lt;Configuration!$D$18,Configuration!$H$18,IF($F190/$H190&lt;Configuration!$D$17,Configuration!$H$17,IF($F190/$H190&lt;=Configuration!$D$16,Configuration!$H$16,Configuration!$H$15)))</f>
        <v>#DIV/0!</v>
      </c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</row>
    <row r="191" spans="1:32" x14ac:dyDescent="0.25">
      <c r="A191" s="44">
        <f>IF(B191="","",INDEX(notations!$1:$7,2,ROW(B187)))</f>
        <v>0</v>
      </c>
      <c r="B191" s="58">
        <f>INDEX(notations!$1:$7,1,ROW(B187))</f>
        <v>0</v>
      </c>
      <c r="C191" s="45">
        <f>INDEX(notations!$1:$7,3,ROW(B187))</f>
        <v>0</v>
      </c>
      <c r="D191" s="45">
        <f>INDEX(notations!$1:$7,5,ROW(D187))</f>
        <v>0</v>
      </c>
      <c r="E191" s="45">
        <f>INDEX(notations!$1:$7,6,ROW(E187))</f>
        <v>0</v>
      </c>
      <c r="F191" s="44">
        <f>IF(E191="","",VLOOKUP($D$2,notations!$B$9:$SJ$250,ROW(D185)+1,FALSE))</f>
        <v>0</v>
      </c>
      <c r="G191" s="44" t="s">
        <v>101</v>
      </c>
      <c r="H191" s="44">
        <f xml:space="preserve"> INDEX(notations!$1:$7,7,ROW(H187))</f>
        <v>0</v>
      </c>
      <c r="I191" s="59" t="e">
        <f>IF($F191/$H191&lt;Configuration!$D$18,Configuration!$H$18,IF($F191/$H191&lt;Configuration!$D$17,Configuration!$H$17,IF($F191/$H191&lt;=Configuration!$D$16,Configuration!$H$16,Configuration!$H$15)))</f>
        <v>#DIV/0!</v>
      </c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</row>
    <row r="192" spans="1:32" x14ac:dyDescent="0.25">
      <c r="A192" s="44">
        <f>IF(B192="","",INDEX(notations!$1:$7,2,ROW(B188)))</f>
        <v>0</v>
      </c>
      <c r="B192" s="58">
        <f>INDEX(notations!$1:$7,1,ROW(B188))</f>
        <v>0</v>
      </c>
      <c r="C192" s="45">
        <f>INDEX(notations!$1:$7,3,ROW(B188))</f>
        <v>0</v>
      </c>
      <c r="D192" s="45">
        <f>INDEX(notations!$1:$7,5,ROW(D188))</f>
        <v>0</v>
      </c>
      <c r="E192" s="45">
        <f>INDEX(notations!$1:$7,6,ROW(E188))</f>
        <v>0</v>
      </c>
      <c r="F192" s="44">
        <f>IF(E192="","",VLOOKUP($D$2,notations!$B$9:$SJ$250,ROW(D186)+1,FALSE))</f>
        <v>0</v>
      </c>
      <c r="G192" s="44" t="s">
        <v>101</v>
      </c>
      <c r="H192" s="44">
        <f xml:space="preserve"> INDEX(notations!$1:$7,7,ROW(H188))</f>
        <v>0</v>
      </c>
      <c r="I192" s="59" t="e">
        <f>IF($F192/$H192&lt;Configuration!$D$18,Configuration!$H$18,IF($F192/$H192&lt;Configuration!$D$17,Configuration!$H$17,IF($F192/$H192&lt;=Configuration!$D$16,Configuration!$H$16,Configuration!$H$15)))</f>
        <v>#DIV/0!</v>
      </c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</row>
    <row r="193" spans="1:32" x14ac:dyDescent="0.25">
      <c r="A193" s="44">
        <f>IF(B193="","",INDEX(notations!$1:$7,2,ROW(B189)))</f>
        <v>0</v>
      </c>
      <c r="B193" s="58">
        <f>INDEX(notations!$1:$7,1,ROW(B189))</f>
        <v>0</v>
      </c>
      <c r="C193" s="45">
        <f>INDEX(notations!$1:$7,3,ROW(B189))</f>
        <v>0</v>
      </c>
      <c r="D193" s="45">
        <f>INDEX(notations!$1:$7,5,ROW(D189))</f>
        <v>0</v>
      </c>
      <c r="E193" s="45">
        <f>INDEX(notations!$1:$7,6,ROW(E189))</f>
        <v>0</v>
      </c>
      <c r="F193" s="44">
        <f>IF(E193="","",VLOOKUP($D$2,notations!$B$9:$SJ$250,ROW(D187)+1,FALSE))</f>
        <v>0</v>
      </c>
      <c r="G193" s="44" t="s">
        <v>101</v>
      </c>
      <c r="H193" s="44">
        <f xml:space="preserve"> INDEX(notations!$1:$7,7,ROW(H189))</f>
        <v>0</v>
      </c>
      <c r="I193" s="59" t="e">
        <f>IF($F193/$H193&lt;Configuration!$D$18,Configuration!$H$18,IF($F193/$H193&lt;Configuration!$D$17,Configuration!$H$17,IF($F193/$H193&lt;=Configuration!$D$16,Configuration!$H$16,Configuration!$H$15)))</f>
        <v>#DIV/0!</v>
      </c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</row>
    <row r="194" spans="1:32" x14ac:dyDescent="0.25">
      <c r="A194" s="44">
        <f>IF(B194="","",INDEX(notations!$1:$7,2,ROW(B190)))</f>
        <v>0</v>
      </c>
      <c r="B194" s="58">
        <f>INDEX(notations!$1:$7,1,ROW(B190))</f>
        <v>0</v>
      </c>
      <c r="C194" s="45">
        <f>INDEX(notations!$1:$7,3,ROW(B190))</f>
        <v>0</v>
      </c>
      <c r="D194" s="45">
        <f>INDEX(notations!$1:$7,5,ROW(D190))</f>
        <v>0</v>
      </c>
      <c r="E194" s="45">
        <f>INDEX(notations!$1:$7,6,ROW(E190))</f>
        <v>0</v>
      </c>
      <c r="F194" s="44">
        <f>IF(E194="","",VLOOKUP($D$2,notations!$B$9:$SJ$250,ROW(D188)+1,FALSE))</f>
        <v>0</v>
      </c>
      <c r="G194" s="44" t="s">
        <v>101</v>
      </c>
      <c r="H194" s="44">
        <f xml:space="preserve"> INDEX(notations!$1:$7,7,ROW(H190))</f>
        <v>0</v>
      </c>
      <c r="I194" s="59" t="e">
        <f>IF($F194/$H194&lt;Configuration!$D$18,Configuration!$H$18,IF($F194/$H194&lt;Configuration!$D$17,Configuration!$H$17,IF($F194/$H194&lt;=Configuration!$D$16,Configuration!$H$16,Configuration!$H$15)))</f>
        <v>#DIV/0!</v>
      </c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</row>
    <row r="195" spans="1:32" x14ac:dyDescent="0.25">
      <c r="A195" s="44">
        <f>IF(B195="","",INDEX(notations!$1:$7,2,ROW(B191)))</f>
        <v>0</v>
      </c>
      <c r="B195" s="58">
        <f>INDEX(notations!$1:$7,1,ROW(B191))</f>
        <v>0</v>
      </c>
      <c r="C195" s="45">
        <f>INDEX(notations!$1:$7,3,ROW(B191))</f>
        <v>0</v>
      </c>
      <c r="D195" s="45">
        <f>INDEX(notations!$1:$7,5,ROW(D191))</f>
        <v>0</v>
      </c>
      <c r="E195" s="45">
        <f>INDEX(notations!$1:$7,6,ROW(E191))</f>
        <v>0</v>
      </c>
      <c r="F195" s="44">
        <f>IF(E195="","",VLOOKUP($D$2,notations!$B$9:$SJ$250,ROW(D189)+1,FALSE))</f>
        <v>0</v>
      </c>
      <c r="G195" s="44" t="s">
        <v>101</v>
      </c>
      <c r="H195" s="44">
        <f xml:space="preserve"> INDEX(notations!$1:$7,7,ROW(H191))</f>
        <v>0</v>
      </c>
      <c r="I195" s="59" t="e">
        <f>IF($F195/$H195&lt;Configuration!$D$18,Configuration!$H$18,IF($F195/$H195&lt;Configuration!$D$17,Configuration!$H$17,IF($F195/$H195&lt;=Configuration!$D$16,Configuration!$H$16,Configuration!$H$15)))</f>
        <v>#DIV/0!</v>
      </c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</row>
    <row r="196" spans="1:32" x14ac:dyDescent="0.25">
      <c r="A196" s="44">
        <f>IF(B196="","",INDEX(notations!$1:$7,2,ROW(B192)))</f>
        <v>0</v>
      </c>
      <c r="B196" s="58">
        <f>INDEX(notations!$1:$7,1,ROW(B192))</f>
        <v>0</v>
      </c>
      <c r="C196" s="45">
        <f>INDEX(notations!$1:$7,3,ROW(B192))</f>
        <v>0</v>
      </c>
      <c r="D196" s="45">
        <f>INDEX(notations!$1:$7,5,ROW(D192))</f>
        <v>0</v>
      </c>
      <c r="E196" s="45">
        <f>INDEX(notations!$1:$7,6,ROW(E192))</f>
        <v>0</v>
      </c>
      <c r="F196" s="44">
        <f>IF(E196="","",VLOOKUP($D$2,notations!$B$9:$SJ$250,ROW(D190)+1,FALSE))</f>
        <v>0</v>
      </c>
      <c r="G196" s="44" t="s">
        <v>101</v>
      </c>
      <c r="H196" s="44">
        <f xml:space="preserve"> INDEX(notations!$1:$7,7,ROW(H192))</f>
        <v>0</v>
      </c>
      <c r="I196" s="59" t="e">
        <f>IF($F196/$H196&lt;Configuration!$D$18,Configuration!$H$18,IF($F196/$H196&lt;Configuration!$D$17,Configuration!$H$17,IF($F196/$H196&lt;=Configuration!$D$16,Configuration!$H$16,Configuration!$H$15)))</f>
        <v>#DIV/0!</v>
      </c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</row>
    <row r="197" spans="1:32" x14ac:dyDescent="0.25">
      <c r="A197" s="44">
        <f>IF(B197="","",INDEX(notations!$1:$7,2,ROW(B193)))</f>
        <v>0</v>
      </c>
      <c r="B197" s="58">
        <f>INDEX(notations!$1:$7,1,ROW(B193))</f>
        <v>0</v>
      </c>
      <c r="C197" s="45">
        <f>INDEX(notations!$1:$7,3,ROW(B193))</f>
        <v>0</v>
      </c>
      <c r="D197" s="45">
        <f>INDEX(notations!$1:$7,5,ROW(D193))</f>
        <v>0</v>
      </c>
      <c r="E197" s="45">
        <f>INDEX(notations!$1:$7,6,ROW(E193))</f>
        <v>0</v>
      </c>
      <c r="F197" s="44">
        <f>IF(E197="","",VLOOKUP($D$2,notations!$B$9:$SJ$250,ROW(D191)+1,FALSE))</f>
        <v>0</v>
      </c>
      <c r="G197" s="44" t="s">
        <v>101</v>
      </c>
      <c r="H197" s="44">
        <f xml:space="preserve"> INDEX(notations!$1:$7,7,ROW(H193))</f>
        <v>0</v>
      </c>
      <c r="I197" s="59" t="e">
        <f>IF($F197/$H197&lt;Configuration!$D$18,Configuration!$H$18,IF($F197/$H197&lt;Configuration!$D$17,Configuration!$H$17,IF($F197/$H197&lt;=Configuration!$D$16,Configuration!$H$16,Configuration!$H$15)))</f>
        <v>#DIV/0!</v>
      </c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</row>
    <row r="198" spans="1:32" x14ac:dyDescent="0.25">
      <c r="A198" s="44">
        <f>IF(B198="","",INDEX(notations!$1:$7,2,ROW(B194)))</f>
        <v>0</v>
      </c>
      <c r="B198" s="58">
        <f>INDEX(notations!$1:$7,1,ROW(B194))</f>
        <v>0</v>
      </c>
      <c r="C198" s="45">
        <f>INDEX(notations!$1:$7,3,ROW(B194))</f>
        <v>0</v>
      </c>
      <c r="D198" s="45">
        <f>INDEX(notations!$1:$7,5,ROW(D194))</f>
        <v>0</v>
      </c>
      <c r="E198" s="45">
        <f>INDEX(notations!$1:$7,6,ROW(E194))</f>
        <v>0</v>
      </c>
      <c r="F198" s="44">
        <f>IF(E198="","",VLOOKUP($D$2,notations!$B$9:$SJ$250,ROW(D192)+1,FALSE))</f>
        <v>0</v>
      </c>
      <c r="G198" s="44" t="s">
        <v>101</v>
      </c>
      <c r="H198" s="44">
        <f xml:space="preserve"> INDEX(notations!$1:$7,7,ROW(H194))</f>
        <v>0</v>
      </c>
      <c r="I198" s="59" t="e">
        <f>IF($F198/$H198&lt;Configuration!$D$18,Configuration!$H$18,IF($F198/$H198&lt;Configuration!$D$17,Configuration!$H$17,IF($F198/$H198&lt;=Configuration!$D$16,Configuration!$H$16,Configuration!$H$15)))</f>
        <v>#DIV/0!</v>
      </c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</row>
    <row r="199" spans="1:32" x14ac:dyDescent="0.25">
      <c r="A199" s="44">
        <f>IF(B199="","",INDEX(notations!$1:$7,2,ROW(B195)))</f>
        <v>0</v>
      </c>
      <c r="B199" s="58">
        <f>INDEX(notations!$1:$7,1,ROW(B195))</f>
        <v>0</v>
      </c>
      <c r="C199" s="45">
        <f>INDEX(notations!$1:$7,3,ROW(B195))</f>
        <v>0</v>
      </c>
      <c r="D199" s="45">
        <f>INDEX(notations!$1:$7,5,ROW(D195))</f>
        <v>0</v>
      </c>
      <c r="E199" s="45">
        <f>INDEX(notations!$1:$7,6,ROW(E195))</f>
        <v>0</v>
      </c>
      <c r="F199" s="44">
        <f>IF(E199="","",VLOOKUP($D$2,notations!$B$9:$SJ$250,ROW(D193)+1,FALSE))</f>
        <v>0</v>
      </c>
      <c r="G199" s="44" t="s">
        <v>101</v>
      </c>
      <c r="H199" s="44">
        <f xml:space="preserve"> INDEX(notations!$1:$7,7,ROW(H195))</f>
        <v>0</v>
      </c>
      <c r="I199" s="59" t="e">
        <f>IF($F199/$H199&lt;Configuration!$D$18,Configuration!$H$18,IF($F199/$H199&lt;Configuration!$D$17,Configuration!$H$17,IF($F199/$H199&lt;=Configuration!$D$16,Configuration!$H$16,Configuration!$H$15)))</f>
        <v>#DIV/0!</v>
      </c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</row>
    <row r="200" spans="1:32" x14ac:dyDescent="0.25">
      <c r="A200" s="44">
        <f>IF(B200="","",INDEX(notations!$1:$7,2,ROW(B196)))</f>
        <v>0</v>
      </c>
      <c r="B200" s="58">
        <f>INDEX(notations!$1:$7,1,ROW(B196))</f>
        <v>0</v>
      </c>
      <c r="C200" s="45">
        <f>INDEX(notations!$1:$7,3,ROW(B196))</f>
        <v>0</v>
      </c>
      <c r="D200" s="45">
        <f>INDEX(notations!$1:$7,5,ROW(D196))</f>
        <v>0</v>
      </c>
      <c r="E200" s="45">
        <f>INDEX(notations!$1:$7,6,ROW(E196))</f>
        <v>0</v>
      </c>
      <c r="F200" s="44">
        <f>IF(E200="","",VLOOKUP($D$2,notations!$B$9:$SJ$250,ROW(D194)+1,FALSE))</f>
        <v>0</v>
      </c>
      <c r="G200" s="44" t="s">
        <v>101</v>
      </c>
      <c r="H200" s="44">
        <f xml:space="preserve"> INDEX(notations!$1:$7,7,ROW(H196))</f>
        <v>0</v>
      </c>
      <c r="I200" s="59" t="e">
        <f>IF($F200/$H200&lt;Configuration!$D$18,Configuration!$H$18,IF($F200/$H200&lt;Configuration!$D$17,Configuration!$H$17,IF($F200/$H200&lt;=Configuration!$D$16,Configuration!$H$16,Configuration!$H$15)))</f>
        <v>#DIV/0!</v>
      </c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</row>
    <row r="201" spans="1:32" x14ac:dyDescent="0.25">
      <c r="A201" s="44">
        <f>IF(B201="","",INDEX(notations!$1:$7,2,ROW(B197)))</f>
        <v>0</v>
      </c>
      <c r="B201" s="58">
        <f>INDEX(notations!$1:$7,1,ROW(B197))</f>
        <v>0</v>
      </c>
      <c r="C201" s="45">
        <f>INDEX(notations!$1:$7,3,ROW(B197))</f>
        <v>0</v>
      </c>
      <c r="D201" s="45">
        <f>INDEX(notations!$1:$7,5,ROW(D197))</f>
        <v>0</v>
      </c>
      <c r="E201" s="45">
        <f>INDEX(notations!$1:$7,6,ROW(E197))</f>
        <v>0</v>
      </c>
      <c r="F201" s="44">
        <f>IF(E201="","",VLOOKUP($D$2,notations!$B$9:$SJ$250,ROW(D195)+1,FALSE))</f>
        <v>0</v>
      </c>
      <c r="G201" s="44" t="s">
        <v>101</v>
      </c>
      <c r="H201" s="44">
        <f xml:space="preserve"> INDEX(notations!$1:$7,7,ROW(H197))</f>
        <v>0</v>
      </c>
      <c r="I201" s="59" t="e">
        <f>IF($F201/$H201&lt;Configuration!$D$18,Configuration!$H$18,IF($F201/$H201&lt;Configuration!$D$17,Configuration!$H$17,IF($F201/$H201&lt;=Configuration!$D$16,Configuration!$H$16,Configuration!$H$15)))</f>
        <v>#DIV/0!</v>
      </c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</row>
    <row r="202" spans="1:32" x14ac:dyDescent="0.25">
      <c r="A202" s="44">
        <f>IF(B202="","",INDEX(notations!$1:$7,2,ROW(B198)))</f>
        <v>0</v>
      </c>
      <c r="B202" s="58">
        <f>INDEX(notations!$1:$7,1,ROW(B198))</f>
        <v>0</v>
      </c>
      <c r="C202" s="45">
        <f>INDEX(notations!$1:$7,3,ROW(B198))</f>
        <v>0</v>
      </c>
      <c r="D202" s="45">
        <f>INDEX(notations!$1:$7,5,ROW(D198))</f>
        <v>0</v>
      </c>
      <c r="E202" s="45">
        <f>INDEX(notations!$1:$7,6,ROW(E198))</f>
        <v>0</v>
      </c>
      <c r="F202" s="44">
        <f>IF(E202="","",VLOOKUP($D$2,notations!$B$9:$SJ$250,ROW(D196)+1,FALSE))</f>
        <v>0</v>
      </c>
      <c r="G202" s="44" t="s">
        <v>101</v>
      </c>
      <c r="H202" s="44">
        <f xml:space="preserve"> INDEX(notations!$1:$7,7,ROW(H198))</f>
        <v>0</v>
      </c>
      <c r="I202" s="59" t="e">
        <f>IF($F202/$H202&lt;Configuration!$D$18,Configuration!$H$18,IF($F202/$H202&lt;Configuration!$D$17,Configuration!$H$17,IF($F202/$H202&lt;=Configuration!$D$16,Configuration!$H$16,Configuration!$H$15)))</f>
        <v>#DIV/0!</v>
      </c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</row>
    <row r="203" spans="1:32" x14ac:dyDescent="0.25">
      <c r="A203" s="44">
        <f>IF(B203="","",INDEX(notations!$1:$7,2,ROW(B199)))</f>
        <v>0</v>
      </c>
      <c r="B203" s="58">
        <f>INDEX(notations!$1:$7,1,ROW(B199))</f>
        <v>0</v>
      </c>
      <c r="C203" s="45">
        <f>INDEX(notations!$1:$7,3,ROW(B199))</f>
        <v>0</v>
      </c>
      <c r="D203" s="45">
        <f>INDEX(notations!$1:$7,5,ROW(D199))</f>
        <v>0</v>
      </c>
      <c r="E203" s="45">
        <f>INDEX(notations!$1:$7,6,ROW(E199))</f>
        <v>0</v>
      </c>
      <c r="F203" s="44">
        <f>IF(E203="","",VLOOKUP($D$2,notations!$B$9:$SJ$250,ROW(D197)+1,FALSE))</f>
        <v>0</v>
      </c>
      <c r="G203" s="44" t="s">
        <v>101</v>
      </c>
      <c r="H203" s="44">
        <f xml:space="preserve"> INDEX(notations!$1:$7,7,ROW(H199))</f>
        <v>0</v>
      </c>
      <c r="I203" s="59" t="e">
        <f>IF($F203/$H203&lt;Configuration!$D$18,Configuration!$H$18,IF($F203/$H203&lt;Configuration!$D$17,Configuration!$H$17,IF($F203/$H203&lt;=Configuration!$D$16,Configuration!$H$16,Configuration!$H$15)))</f>
        <v>#DIV/0!</v>
      </c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</row>
    <row r="204" spans="1:32" x14ac:dyDescent="0.25">
      <c r="A204" s="44">
        <f>IF(B204="","",INDEX(notations!$1:$7,2,ROW(B200)))</f>
        <v>0</v>
      </c>
      <c r="B204" s="58">
        <f>INDEX(notations!$1:$7,1,ROW(B200))</f>
        <v>0</v>
      </c>
      <c r="C204" s="45">
        <f>INDEX(notations!$1:$7,3,ROW(B200))</f>
        <v>0</v>
      </c>
      <c r="D204" s="45">
        <f>INDEX(notations!$1:$7,5,ROW(D200))</f>
        <v>0</v>
      </c>
      <c r="E204" s="45">
        <f>INDEX(notations!$1:$7,6,ROW(E200))</f>
        <v>0</v>
      </c>
      <c r="F204" s="44">
        <f>IF(E204="","",VLOOKUP($D$2,notations!$B$9:$SJ$250,ROW(D198)+1,FALSE))</f>
        <v>0</v>
      </c>
      <c r="G204" s="44" t="s">
        <v>101</v>
      </c>
      <c r="H204" s="44">
        <f xml:space="preserve"> INDEX(notations!$1:$7,7,ROW(H200))</f>
        <v>0</v>
      </c>
      <c r="I204" s="59" t="e">
        <f>IF($F204/$H204&lt;Configuration!$D$18,Configuration!$H$18,IF($F204/$H204&lt;Configuration!$D$17,Configuration!$H$17,IF($F204/$H204&lt;=Configuration!$D$16,Configuration!$H$16,Configuration!$H$15)))</f>
        <v>#DIV/0!</v>
      </c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</row>
    <row r="205" spans="1:32" x14ac:dyDescent="0.25">
      <c r="A205" s="44">
        <f>IF(B205="","",INDEX(notations!$1:$7,2,ROW(B201)))</f>
        <v>0</v>
      </c>
      <c r="B205" s="58">
        <f>INDEX(notations!$1:$7,1,ROW(B201))</f>
        <v>0</v>
      </c>
      <c r="C205" s="45">
        <f>INDEX(notations!$1:$7,3,ROW(B201))</f>
        <v>0</v>
      </c>
      <c r="D205" s="45">
        <f>INDEX(notations!$1:$7,5,ROW(D201))</f>
        <v>0</v>
      </c>
      <c r="E205" s="45">
        <f>INDEX(notations!$1:$7,6,ROW(E201))</f>
        <v>0</v>
      </c>
      <c r="F205" s="44">
        <f>IF(E205="","",VLOOKUP($D$2,notations!$B$9:$SJ$250,ROW(D199)+1,FALSE))</f>
        <v>0</v>
      </c>
      <c r="G205" s="44" t="s">
        <v>101</v>
      </c>
      <c r="H205" s="44">
        <f xml:space="preserve"> INDEX(notations!$1:$7,7,ROW(H201))</f>
        <v>0</v>
      </c>
      <c r="I205" s="59" t="e">
        <f>IF($F205/$H205&lt;Configuration!$D$18,Configuration!$H$18,IF($F205/$H205&lt;Configuration!$D$17,Configuration!$H$17,IF($F205/$H205&lt;=Configuration!$D$16,Configuration!$H$16,Configuration!$H$15)))</f>
        <v>#DIV/0!</v>
      </c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</row>
    <row r="206" spans="1:32" x14ac:dyDescent="0.25">
      <c r="A206" s="44">
        <f>IF(B206="","",INDEX(notations!$1:$7,2,ROW(B202)))</f>
        <v>0</v>
      </c>
      <c r="B206" s="58">
        <f>INDEX(notations!$1:$7,1,ROW(B202))</f>
        <v>0</v>
      </c>
      <c r="C206" s="45">
        <f>INDEX(notations!$1:$7,3,ROW(B202))</f>
        <v>0</v>
      </c>
      <c r="D206" s="45">
        <f>INDEX(notations!$1:$7,5,ROW(D202))</f>
        <v>0</v>
      </c>
      <c r="E206" s="45">
        <f>INDEX(notations!$1:$7,6,ROW(E202))</f>
        <v>0</v>
      </c>
      <c r="F206" s="44">
        <f>IF(E206="","",VLOOKUP($D$2,notations!$B$9:$SJ$250,ROW(D200)+1,FALSE))</f>
        <v>0</v>
      </c>
      <c r="G206" s="44" t="s">
        <v>101</v>
      </c>
      <c r="H206" s="44">
        <f xml:space="preserve"> INDEX(notations!$1:$7,7,ROW(H202))</f>
        <v>0</v>
      </c>
      <c r="I206" s="59" t="e">
        <f>IF($F206/$H206&lt;Configuration!$D$18,Configuration!$H$18,IF($F206/$H206&lt;Configuration!$D$17,Configuration!$H$17,IF($F206/$H206&lt;=Configuration!$D$16,Configuration!$H$16,Configuration!$H$15)))</f>
        <v>#DIV/0!</v>
      </c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</row>
    <row r="207" spans="1:32" x14ac:dyDescent="0.25">
      <c r="A207" s="44">
        <f>IF(B207="","",INDEX(notations!$1:$7,2,ROW(B203)))</f>
        <v>0</v>
      </c>
      <c r="B207" s="58">
        <f>INDEX(notations!$1:$7,1,ROW(B203))</f>
        <v>0</v>
      </c>
      <c r="C207" s="45">
        <f>INDEX(notations!$1:$7,3,ROW(B203))</f>
        <v>0</v>
      </c>
      <c r="D207" s="45">
        <f>INDEX(notations!$1:$7,5,ROW(D203))</f>
        <v>0</v>
      </c>
      <c r="E207" s="45">
        <f>INDEX(notations!$1:$7,6,ROW(E203))</f>
        <v>0</v>
      </c>
      <c r="F207" s="44">
        <f>IF(E207="","",VLOOKUP($D$2,notations!$B$9:$SJ$250,ROW(D201)+1,FALSE))</f>
        <v>0</v>
      </c>
      <c r="G207" s="44" t="s">
        <v>101</v>
      </c>
      <c r="H207" s="44">
        <f xml:space="preserve"> INDEX(notations!$1:$7,7,ROW(H203))</f>
        <v>0</v>
      </c>
      <c r="I207" s="59" t="e">
        <f>IF($F207/$H207&lt;Configuration!$D$18,Configuration!$H$18,IF($F207/$H207&lt;Configuration!$D$17,Configuration!$H$17,IF($F207/$H207&lt;=Configuration!$D$16,Configuration!$H$16,Configuration!$H$15)))</f>
        <v>#DIV/0!</v>
      </c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</row>
    <row r="208" spans="1:32" x14ac:dyDescent="0.25">
      <c r="A208" s="44">
        <f>IF(B208="","",INDEX(notations!$1:$7,2,ROW(B204)))</f>
        <v>0</v>
      </c>
      <c r="B208" s="58">
        <f>INDEX(notations!$1:$7,1,ROW(B204))</f>
        <v>0</v>
      </c>
      <c r="C208" s="45">
        <f>INDEX(notations!$1:$7,3,ROW(B204))</f>
        <v>0</v>
      </c>
      <c r="D208" s="45">
        <f>INDEX(notations!$1:$7,5,ROW(D204))</f>
        <v>0</v>
      </c>
      <c r="E208" s="45">
        <f>INDEX(notations!$1:$7,6,ROW(E204))</f>
        <v>0</v>
      </c>
      <c r="F208" s="44">
        <f>IF(E208="","",VLOOKUP($D$2,notations!$B$9:$SJ$250,ROW(D202)+1,FALSE))</f>
        <v>0</v>
      </c>
      <c r="G208" s="44" t="s">
        <v>101</v>
      </c>
      <c r="H208" s="44">
        <f xml:space="preserve"> INDEX(notations!$1:$7,7,ROW(H204))</f>
        <v>0</v>
      </c>
      <c r="I208" s="59" t="e">
        <f>IF($F208/$H208&lt;Configuration!$D$18,Configuration!$H$18,IF($F208/$H208&lt;Configuration!$D$17,Configuration!$H$17,IF($F208/$H208&lt;=Configuration!$D$16,Configuration!$H$16,Configuration!$H$15)))</f>
        <v>#DIV/0!</v>
      </c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</row>
    <row r="209" spans="1:32" x14ac:dyDescent="0.25">
      <c r="A209" s="44">
        <f>IF(B209="","",INDEX(notations!$1:$7,2,ROW(B205)))</f>
        <v>0</v>
      </c>
      <c r="B209" s="58">
        <f>INDEX(notations!$1:$7,1,ROW(B205))</f>
        <v>0</v>
      </c>
      <c r="C209" s="45">
        <f>INDEX(notations!$1:$7,3,ROW(B205))</f>
        <v>0</v>
      </c>
      <c r="D209" s="45">
        <f>INDEX(notations!$1:$7,5,ROW(D205))</f>
        <v>0</v>
      </c>
      <c r="E209" s="45">
        <f>INDEX(notations!$1:$7,6,ROW(E205))</f>
        <v>0</v>
      </c>
      <c r="F209" s="44">
        <f>IF(E209="","",VLOOKUP($D$2,notations!$B$9:$SJ$250,ROW(D203)+1,FALSE))</f>
        <v>0</v>
      </c>
      <c r="G209" s="44" t="s">
        <v>101</v>
      </c>
      <c r="H209" s="44">
        <f xml:space="preserve"> INDEX(notations!$1:$7,7,ROW(H205))</f>
        <v>0</v>
      </c>
      <c r="I209" s="59" t="e">
        <f>IF($F209/$H209&lt;Configuration!$D$18,Configuration!$H$18,IF($F209/$H209&lt;Configuration!$D$17,Configuration!$H$17,IF($F209/$H209&lt;=Configuration!$D$16,Configuration!$H$16,Configuration!$H$15)))</f>
        <v>#DIV/0!</v>
      </c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</row>
    <row r="210" spans="1:32" x14ac:dyDescent="0.25">
      <c r="A210" s="44">
        <f>IF(B210="","",INDEX(notations!$1:$7,2,ROW(B206)))</f>
        <v>0</v>
      </c>
      <c r="B210" s="58">
        <f>INDEX(notations!$1:$7,1,ROW(B206))</f>
        <v>0</v>
      </c>
      <c r="C210" s="45">
        <f>INDEX(notations!$1:$7,3,ROW(B206))</f>
        <v>0</v>
      </c>
      <c r="D210" s="45">
        <f>INDEX(notations!$1:$7,5,ROW(D206))</f>
        <v>0</v>
      </c>
      <c r="E210" s="45">
        <f>INDEX(notations!$1:$7,6,ROW(E206))</f>
        <v>0</v>
      </c>
      <c r="F210" s="44">
        <f>IF(E210="","",VLOOKUP($D$2,notations!$B$9:$SJ$250,ROW(D204)+1,FALSE))</f>
        <v>0</v>
      </c>
      <c r="G210" s="44" t="s">
        <v>101</v>
      </c>
      <c r="H210" s="44">
        <f xml:space="preserve"> INDEX(notations!$1:$7,7,ROW(H206))</f>
        <v>0</v>
      </c>
      <c r="I210" s="59" t="e">
        <f>IF($F210/$H210&lt;Configuration!$D$18,Configuration!$H$18,IF($F210/$H210&lt;Configuration!$D$17,Configuration!$H$17,IF($F210/$H210&lt;=Configuration!$D$16,Configuration!$H$16,Configuration!$H$15)))</f>
        <v>#DIV/0!</v>
      </c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</row>
    <row r="211" spans="1:32" x14ac:dyDescent="0.25">
      <c r="A211" s="44">
        <f>IF(B211="","",INDEX(notations!$1:$7,2,ROW(B207)))</f>
        <v>0</v>
      </c>
      <c r="B211" s="58">
        <f>INDEX(notations!$1:$7,1,ROW(B207))</f>
        <v>0</v>
      </c>
      <c r="C211" s="45">
        <f>INDEX(notations!$1:$7,3,ROW(B207))</f>
        <v>0</v>
      </c>
      <c r="D211" s="45">
        <f>INDEX(notations!$1:$7,5,ROW(D207))</f>
        <v>0</v>
      </c>
      <c r="E211" s="45">
        <f>INDEX(notations!$1:$7,6,ROW(E207))</f>
        <v>0</v>
      </c>
      <c r="F211" s="44">
        <f>IF(E211="","",VLOOKUP($D$2,notations!$B$9:$SJ$250,ROW(D205)+1,FALSE))</f>
        <v>0</v>
      </c>
      <c r="G211" s="44" t="s">
        <v>101</v>
      </c>
      <c r="H211" s="44">
        <f xml:space="preserve"> INDEX(notations!$1:$7,7,ROW(H207))</f>
        <v>0</v>
      </c>
      <c r="I211" s="59" t="e">
        <f>IF($F211/$H211&lt;Configuration!$D$18,Configuration!$H$18,IF($F211/$H211&lt;Configuration!$D$17,Configuration!$H$17,IF($F211/$H211&lt;=Configuration!$D$16,Configuration!$H$16,Configuration!$H$15)))</f>
        <v>#DIV/0!</v>
      </c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</row>
    <row r="212" spans="1:32" x14ac:dyDescent="0.25">
      <c r="A212" s="44">
        <f>IF(B212="","",INDEX(notations!$1:$7,2,ROW(B208)))</f>
        <v>0</v>
      </c>
      <c r="B212" s="58">
        <f>INDEX(notations!$1:$7,1,ROW(B208))</f>
        <v>0</v>
      </c>
      <c r="C212" s="45">
        <f>INDEX(notations!$1:$7,3,ROW(B208))</f>
        <v>0</v>
      </c>
      <c r="D212" s="45">
        <f>INDEX(notations!$1:$7,5,ROW(D208))</f>
        <v>0</v>
      </c>
      <c r="E212" s="45">
        <f>INDEX(notations!$1:$7,6,ROW(E208))</f>
        <v>0</v>
      </c>
      <c r="F212" s="44">
        <f>IF(E212="","",VLOOKUP($D$2,notations!$B$9:$SJ$250,ROW(D206)+1,FALSE))</f>
        <v>0</v>
      </c>
      <c r="G212" s="44" t="s">
        <v>101</v>
      </c>
      <c r="H212" s="44">
        <f xml:space="preserve"> INDEX(notations!$1:$7,7,ROW(H208))</f>
        <v>0</v>
      </c>
      <c r="I212" s="59" t="e">
        <f>IF($F212/$H212&lt;Configuration!$D$18,Configuration!$H$18,IF($F212/$H212&lt;Configuration!$D$17,Configuration!$H$17,IF($F212/$H212&lt;=Configuration!$D$16,Configuration!$H$16,Configuration!$H$15)))</f>
        <v>#DIV/0!</v>
      </c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</row>
    <row r="213" spans="1:32" x14ac:dyDescent="0.25">
      <c r="A213" s="44">
        <f>IF(B213="","",INDEX(notations!$1:$7,2,ROW(B209)))</f>
        <v>0</v>
      </c>
      <c r="B213" s="58">
        <f>INDEX(notations!$1:$7,1,ROW(B209))</f>
        <v>0</v>
      </c>
      <c r="C213" s="45">
        <f>INDEX(notations!$1:$7,3,ROW(B209))</f>
        <v>0</v>
      </c>
      <c r="D213" s="45">
        <f>INDEX(notations!$1:$7,5,ROW(D209))</f>
        <v>0</v>
      </c>
      <c r="E213" s="45">
        <f>INDEX(notations!$1:$7,6,ROW(E209))</f>
        <v>0</v>
      </c>
      <c r="F213" s="44">
        <f>IF(E213="","",VLOOKUP($D$2,notations!$B$9:$SJ$250,ROW(D207)+1,FALSE))</f>
        <v>0</v>
      </c>
      <c r="G213" s="44" t="s">
        <v>101</v>
      </c>
      <c r="H213" s="44">
        <f xml:space="preserve"> INDEX(notations!$1:$7,7,ROW(H209))</f>
        <v>0</v>
      </c>
      <c r="I213" s="59" t="e">
        <f>IF($F213/$H213&lt;Configuration!$D$18,Configuration!$H$18,IF($F213/$H213&lt;Configuration!$D$17,Configuration!$H$17,IF($F213/$H213&lt;=Configuration!$D$16,Configuration!$H$16,Configuration!$H$15)))</f>
        <v>#DIV/0!</v>
      </c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</row>
    <row r="214" spans="1:32" x14ac:dyDescent="0.25">
      <c r="A214" s="44">
        <f>IF(B214="","",INDEX(notations!$1:$7,2,ROW(B210)))</f>
        <v>0</v>
      </c>
      <c r="B214" s="58">
        <f>INDEX(notations!$1:$7,1,ROW(B210))</f>
        <v>0</v>
      </c>
      <c r="C214" s="45">
        <f>INDEX(notations!$1:$7,3,ROW(B210))</f>
        <v>0</v>
      </c>
      <c r="D214" s="45">
        <f>INDEX(notations!$1:$7,5,ROW(D210))</f>
        <v>0</v>
      </c>
      <c r="E214" s="45">
        <f>INDEX(notations!$1:$7,6,ROW(E210))</f>
        <v>0</v>
      </c>
      <c r="F214" s="44">
        <f>IF(E214="","",VLOOKUP($D$2,notations!$B$9:$SJ$250,ROW(D208)+1,FALSE))</f>
        <v>0</v>
      </c>
      <c r="G214" s="44" t="s">
        <v>101</v>
      </c>
      <c r="H214" s="44">
        <f xml:space="preserve"> INDEX(notations!$1:$7,7,ROW(H210))</f>
        <v>0</v>
      </c>
      <c r="I214" s="59" t="e">
        <f>IF($F214/$H214&lt;Configuration!$D$18,Configuration!$H$18,IF($F214/$H214&lt;Configuration!$D$17,Configuration!$H$17,IF($F214/$H214&lt;=Configuration!$D$16,Configuration!$H$16,Configuration!$H$15)))</f>
        <v>#DIV/0!</v>
      </c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</row>
    <row r="215" spans="1:32" x14ac:dyDescent="0.25">
      <c r="A215" s="44">
        <f>IF(B215="","",INDEX(notations!$1:$7,2,ROW(B211)))</f>
        <v>0</v>
      </c>
      <c r="B215" s="58">
        <f>INDEX(notations!$1:$7,1,ROW(B211))</f>
        <v>0</v>
      </c>
      <c r="C215" s="45">
        <f>INDEX(notations!$1:$7,3,ROW(B211))</f>
        <v>0</v>
      </c>
      <c r="D215" s="45">
        <f>INDEX(notations!$1:$7,5,ROW(D211))</f>
        <v>0</v>
      </c>
      <c r="E215" s="45">
        <f>INDEX(notations!$1:$7,6,ROW(E211))</f>
        <v>0</v>
      </c>
      <c r="F215" s="44">
        <f>IF(E215="","",VLOOKUP($D$2,notations!$B$9:$SJ$250,ROW(D209)+1,FALSE))</f>
        <v>0</v>
      </c>
      <c r="G215" s="44" t="s">
        <v>101</v>
      </c>
      <c r="H215" s="44">
        <f xml:space="preserve"> INDEX(notations!$1:$7,7,ROW(H211))</f>
        <v>0</v>
      </c>
      <c r="I215" s="59" t="e">
        <f>IF($F215/$H215&lt;Configuration!$D$18,Configuration!$H$18,IF($F215/$H215&lt;Configuration!$D$17,Configuration!$H$17,IF($F215/$H215&lt;=Configuration!$D$16,Configuration!$H$16,Configuration!$H$15)))</f>
        <v>#DIV/0!</v>
      </c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</row>
    <row r="216" spans="1:32" x14ac:dyDescent="0.25">
      <c r="A216" s="44">
        <f>IF(B216="","",INDEX(notations!$1:$7,2,ROW(B212)))</f>
        <v>0</v>
      </c>
      <c r="B216" s="58">
        <f>INDEX(notations!$1:$7,1,ROW(B212))</f>
        <v>0</v>
      </c>
      <c r="C216" s="45">
        <f>INDEX(notations!$1:$7,3,ROW(B212))</f>
        <v>0</v>
      </c>
      <c r="D216" s="45">
        <f>INDEX(notations!$1:$7,5,ROW(D212))</f>
        <v>0</v>
      </c>
      <c r="E216" s="45">
        <f>INDEX(notations!$1:$7,6,ROW(E212))</f>
        <v>0</v>
      </c>
      <c r="F216" s="44">
        <f>IF(E216="","",VLOOKUP($D$2,notations!$B$9:$SJ$250,ROW(D210)+1,FALSE))</f>
        <v>0</v>
      </c>
      <c r="G216" s="44" t="s">
        <v>101</v>
      </c>
      <c r="H216" s="44">
        <f xml:space="preserve"> INDEX(notations!$1:$7,7,ROW(H212))</f>
        <v>0</v>
      </c>
      <c r="I216" s="59" t="e">
        <f>IF($F216/$H216&lt;Configuration!$D$18,Configuration!$H$18,IF($F216/$H216&lt;Configuration!$D$17,Configuration!$H$17,IF($F216/$H216&lt;=Configuration!$D$16,Configuration!$H$16,Configuration!$H$15)))</f>
        <v>#DIV/0!</v>
      </c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</row>
    <row r="217" spans="1:32" x14ac:dyDescent="0.25">
      <c r="A217" s="44">
        <f>IF(B217="","",INDEX(notations!$1:$7,2,ROW(B213)))</f>
        <v>0</v>
      </c>
      <c r="B217" s="58">
        <f>INDEX(notations!$1:$7,1,ROW(B213))</f>
        <v>0</v>
      </c>
      <c r="C217" s="45">
        <f>INDEX(notations!$1:$7,3,ROW(B213))</f>
        <v>0</v>
      </c>
      <c r="D217" s="45">
        <f>INDEX(notations!$1:$7,5,ROW(D213))</f>
        <v>0</v>
      </c>
      <c r="E217" s="45">
        <f>INDEX(notations!$1:$7,6,ROW(E213))</f>
        <v>0</v>
      </c>
      <c r="F217" s="44">
        <f>IF(E217="","",VLOOKUP($D$2,notations!$B$9:$SJ$250,ROW(D211)+1,FALSE))</f>
        <v>0</v>
      </c>
      <c r="G217" s="44" t="s">
        <v>101</v>
      </c>
      <c r="H217" s="44">
        <f xml:space="preserve"> INDEX(notations!$1:$7,7,ROW(H213))</f>
        <v>0</v>
      </c>
      <c r="I217" s="59" t="e">
        <f>IF($F217/$H217&lt;Configuration!$D$18,Configuration!$H$18,IF($F217/$H217&lt;Configuration!$D$17,Configuration!$H$17,IF($F217/$H217&lt;=Configuration!$D$16,Configuration!$H$16,Configuration!$H$15)))</f>
        <v>#DIV/0!</v>
      </c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</row>
    <row r="218" spans="1:32" x14ac:dyDescent="0.25">
      <c r="A218" s="44">
        <f>IF(B218="","",INDEX(notations!$1:$7,2,ROW(B214)))</f>
        <v>0</v>
      </c>
      <c r="B218" s="58">
        <f>INDEX(notations!$1:$7,1,ROW(B214))</f>
        <v>0</v>
      </c>
      <c r="C218" s="45">
        <f>INDEX(notations!$1:$7,3,ROW(B214))</f>
        <v>0</v>
      </c>
      <c r="D218" s="45">
        <f>INDEX(notations!$1:$7,5,ROW(D214))</f>
        <v>0</v>
      </c>
      <c r="E218" s="45">
        <f>INDEX(notations!$1:$7,6,ROW(E214))</f>
        <v>0</v>
      </c>
      <c r="F218" s="44">
        <f>IF(E218="","",VLOOKUP($D$2,notations!$B$9:$SJ$250,ROW(D212)+1,FALSE))</f>
        <v>0</v>
      </c>
      <c r="G218" s="44" t="s">
        <v>101</v>
      </c>
      <c r="H218" s="44">
        <f xml:space="preserve"> INDEX(notations!$1:$7,7,ROW(H214))</f>
        <v>0</v>
      </c>
      <c r="I218" s="59" t="e">
        <f>IF($F218/$H218&lt;Configuration!$D$18,Configuration!$H$18,IF($F218/$H218&lt;Configuration!$D$17,Configuration!$H$17,IF($F218/$H218&lt;=Configuration!$D$16,Configuration!$H$16,Configuration!$H$15)))</f>
        <v>#DIV/0!</v>
      </c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</row>
    <row r="219" spans="1:32" x14ac:dyDescent="0.25">
      <c r="A219" s="44">
        <f>IF(B219="","",INDEX(notations!$1:$7,2,ROW(B215)))</f>
        <v>0</v>
      </c>
      <c r="B219" s="58">
        <f>INDEX(notations!$1:$7,1,ROW(B215))</f>
        <v>0</v>
      </c>
      <c r="C219" s="45">
        <f>INDEX(notations!$1:$7,3,ROW(B215))</f>
        <v>0</v>
      </c>
      <c r="D219" s="45">
        <f>INDEX(notations!$1:$7,5,ROW(D215))</f>
        <v>0</v>
      </c>
      <c r="E219" s="45">
        <f>INDEX(notations!$1:$7,6,ROW(E215))</f>
        <v>0</v>
      </c>
      <c r="F219" s="44">
        <f>IF(E219="","",VLOOKUP($D$2,notations!$B$9:$SJ$250,ROW(D213)+1,FALSE))</f>
        <v>0</v>
      </c>
      <c r="G219" s="44" t="s">
        <v>101</v>
      </c>
      <c r="H219" s="44">
        <f xml:space="preserve"> INDEX(notations!$1:$7,7,ROW(H215))</f>
        <v>0</v>
      </c>
      <c r="I219" s="59" t="e">
        <f>IF($F219/$H219&lt;Configuration!$D$18,Configuration!$H$18,IF($F219/$H219&lt;Configuration!$D$17,Configuration!$H$17,IF($F219/$H219&lt;=Configuration!$D$16,Configuration!$H$16,Configuration!$H$15)))</f>
        <v>#DIV/0!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</row>
    <row r="220" spans="1:32" x14ac:dyDescent="0.25">
      <c r="A220" s="44">
        <f>IF(B220="","",INDEX(notations!$1:$7,2,ROW(B216)))</f>
        <v>0</v>
      </c>
      <c r="B220" s="58">
        <f>INDEX(notations!$1:$7,1,ROW(B216))</f>
        <v>0</v>
      </c>
      <c r="C220" s="45">
        <f>INDEX(notations!$1:$7,3,ROW(B216))</f>
        <v>0</v>
      </c>
      <c r="D220" s="45">
        <f>INDEX(notations!$1:$7,5,ROW(D216))</f>
        <v>0</v>
      </c>
      <c r="E220" s="45">
        <f>INDEX(notations!$1:$7,6,ROW(E216))</f>
        <v>0</v>
      </c>
      <c r="F220" s="44">
        <f>IF(E220="","",VLOOKUP($D$2,notations!$B$9:$SJ$250,ROW(D214)+1,FALSE))</f>
        <v>0</v>
      </c>
      <c r="G220" s="44" t="s">
        <v>101</v>
      </c>
      <c r="H220" s="44">
        <f xml:space="preserve"> INDEX(notations!$1:$7,7,ROW(H216))</f>
        <v>0</v>
      </c>
      <c r="I220" s="59" t="e">
        <f>IF($F220/$H220&lt;Configuration!$D$18,Configuration!$H$18,IF($F220/$H220&lt;Configuration!$D$17,Configuration!$H$17,IF($F220/$H220&lt;=Configuration!$D$16,Configuration!$H$16,Configuration!$H$15)))</f>
        <v>#DIV/0!</v>
      </c>
      <c r="L220" s="54"/>
      <c r="M220" s="54"/>
      <c r="N220" s="54"/>
      <c r="O220" s="54"/>
      <c r="P220" s="54"/>
      <c r="Q220" s="54"/>
      <c r="R220" s="54"/>
      <c r="S220" s="54"/>
    </row>
    <row r="221" spans="1:32" x14ac:dyDescent="0.25">
      <c r="A221" s="44">
        <f>IF(B221="","",INDEX(notations!$1:$7,2,ROW(B217)))</f>
        <v>0</v>
      </c>
      <c r="B221" s="58">
        <f>INDEX(notations!$1:$7,1,ROW(B217))</f>
        <v>0</v>
      </c>
      <c r="C221" s="45">
        <f>INDEX(notations!$1:$7,3,ROW(B217))</f>
        <v>0</v>
      </c>
      <c r="D221" s="45">
        <f>INDEX(notations!$1:$7,5,ROW(D217))</f>
        <v>0</v>
      </c>
      <c r="E221" s="45">
        <f>INDEX(notations!$1:$7,6,ROW(E217))</f>
        <v>0</v>
      </c>
      <c r="F221" s="44">
        <f>IF(E221="","",VLOOKUP($D$2,notations!$B$9:$SJ$250,ROW(D215)+1,FALSE))</f>
        <v>0</v>
      </c>
      <c r="G221" s="44" t="s">
        <v>101</v>
      </c>
      <c r="H221" s="44">
        <f xml:space="preserve"> INDEX(notations!$1:$7,7,ROW(H217))</f>
        <v>0</v>
      </c>
      <c r="I221" s="59" t="e">
        <f>IF($F221/$H221&lt;Configuration!$D$18,Configuration!$H$18,IF($F221/$H221&lt;Configuration!$D$17,Configuration!$H$17,IF($F221/$H221&lt;=Configuration!$D$16,Configuration!$H$16,Configuration!$H$15)))</f>
        <v>#DIV/0!</v>
      </c>
      <c r="L221" s="54"/>
      <c r="M221" s="54"/>
      <c r="N221" s="54"/>
      <c r="O221" s="54"/>
      <c r="P221" s="54"/>
      <c r="Q221" s="54"/>
      <c r="R221" s="54"/>
      <c r="S221" s="54"/>
    </row>
    <row r="222" spans="1:32" x14ac:dyDescent="0.25">
      <c r="A222" s="44">
        <f>IF(B222="","",INDEX(notations!$1:$7,2,ROW(B218)))</f>
        <v>0</v>
      </c>
      <c r="B222" s="58">
        <f>INDEX(notations!$1:$7,1,ROW(B218))</f>
        <v>0</v>
      </c>
      <c r="C222" s="45">
        <f>INDEX(notations!$1:$7,3,ROW(B218))</f>
        <v>0</v>
      </c>
      <c r="D222" s="45">
        <f>INDEX(notations!$1:$7,5,ROW(D218))</f>
        <v>0</v>
      </c>
      <c r="E222" s="45">
        <f>INDEX(notations!$1:$7,6,ROW(E218))</f>
        <v>0</v>
      </c>
      <c r="F222" s="44">
        <f>IF(E222="","",VLOOKUP($D$2,notations!$B$9:$SJ$250,ROW(D216)+1,FALSE))</f>
        <v>0</v>
      </c>
      <c r="G222" s="44" t="s">
        <v>101</v>
      </c>
      <c r="H222" s="44">
        <f xml:space="preserve"> INDEX(notations!$1:$7,7,ROW(H218))</f>
        <v>0</v>
      </c>
      <c r="I222" s="59" t="e">
        <f>IF($F222/$H222&lt;Configuration!$D$18,Configuration!$H$18,IF($F222/$H222&lt;Configuration!$D$17,Configuration!$H$17,IF($F222/$H222&lt;=Configuration!$D$16,Configuration!$H$16,Configuration!$H$15)))</f>
        <v>#DIV/0!</v>
      </c>
      <c r="L222" s="54"/>
      <c r="M222" s="54"/>
      <c r="N222" s="54"/>
      <c r="O222" s="54"/>
      <c r="P222" s="54"/>
      <c r="Q222" s="54"/>
      <c r="R222" s="54"/>
      <c r="S222" s="54"/>
    </row>
    <row r="223" spans="1:32" x14ac:dyDescent="0.25">
      <c r="A223" s="44">
        <f>IF(B223="","",INDEX(notations!$1:$7,2,ROW(B219)))</f>
        <v>0</v>
      </c>
      <c r="B223" s="58">
        <f>INDEX(notations!$1:$7,1,ROW(B219))</f>
        <v>0</v>
      </c>
      <c r="C223" s="45">
        <f>INDEX(notations!$1:$7,3,ROW(B219))</f>
        <v>0</v>
      </c>
      <c r="D223" s="45">
        <f>INDEX(notations!$1:$7,5,ROW(D219))</f>
        <v>0</v>
      </c>
      <c r="E223" s="45">
        <f>INDEX(notations!$1:$7,6,ROW(E219))</f>
        <v>0</v>
      </c>
      <c r="F223" s="44">
        <f>IF(E223="","",VLOOKUP($D$2,notations!$B$9:$SJ$250,ROW(D217)+1,FALSE))</f>
        <v>0</v>
      </c>
      <c r="G223" s="44" t="s">
        <v>101</v>
      </c>
      <c r="H223" s="44">
        <f xml:space="preserve"> INDEX(notations!$1:$7,7,ROW(H219))</f>
        <v>0</v>
      </c>
      <c r="I223" s="59" t="e">
        <f>IF($F223/$H223&lt;Configuration!$D$18,Configuration!$H$18,IF($F223/$H223&lt;Configuration!$D$17,Configuration!$H$17,IF($F223/$H223&lt;=Configuration!$D$16,Configuration!$H$16,Configuration!$H$15)))</f>
        <v>#DIV/0!</v>
      </c>
      <c r="L223" s="54"/>
      <c r="M223" s="54"/>
      <c r="N223" s="54"/>
      <c r="O223" s="54"/>
      <c r="P223" s="54"/>
      <c r="Q223" s="54"/>
      <c r="R223" s="54"/>
      <c r="S223" s="54"/>
    </row>
    <row r="224" spans="1:32" x14ac:dyDescent="0.25">
      <c r="A224" s="44">
        <f>IF(B224="","",INDEX(notations!$1:$7,2,ROW(B220)))</f>
        <v>0</v>
      </c>
      <c r="B224" s="58">
        <f>INDEX(notations!$1:$7,1,ROW(B220))</f>
        <v>0</v>
      </c>
      <c r="C224" s="45">
        <f>INDEX(notations!$1:$7,3,ROW(B220))</f>
        <v>0</v>
      </c>
      <c r="D224" s="45">
        <f>INDEX(notations!$1:$7,5,ROW(D220))</f>
        <v>0</v>
      </c>
      <c r="E224" s="45">
        <f>INDEX(notations!$1:$7,6,ROW(E220))</f>
        <v>0</v>
      </c>
      <c r="F224" s="44">
        <f>IF(E224="","",VLOOKUP($D$2,notations!$B$9:$SJ$250,ROW(D218)+1,FALSE))</f>
        <v>0</v>
      </c>
      <c r="G224" s="44" t="s">
        <v>101</v>
      </c>
      <c r="H224" s="44">
        <f xml:space="preserve"> INDEX(notations!$1:$7,7,ROW(H220))</f>
        <v>0</v>
      </c>
      <c r="I224" s="59" t="e">
        <f>IF($F224/$H224&lt;Configuration!$D$18,Configuration!$H$18,IF($F224/$H224&lt;Configuration!$D$17,Configuration!$H$17,IF($F224/$H224&lt;=Configuration!$D$16,Configuration!$H$16,Configuration!$H$15)))</f>
        <v>#DIV/0!</v>
      </c>
      <c r="L224" s="54"/>
      <c r="M224" s="54"/>
      <c r="N224" s="54"/>
      <c r="O224" s="54"/>
      <c r="P224" s="54"/>
      <c r="Q224" s="54"/>
      <c r="R224" s="54"/>
      <c r="S224" s="54"/>
    </row>
    <row r="225" spans="1:19" x14ac:dyDescent="0.25">
      <c r="A225" s="44">
        <f>IF(B225="","",INDEX(notations!$1:$7,2,ROW(B221)))</f>
        <v>0</v>
      </c>
      <c r="B225" s="58">
        <f>INDEX(notations!$1:$7,1,ROW(B221))</f>
        <v>0</v>
      </c>
      <c r="C225" s="45">
        <f>INDEX(notations!$1:$7,3,ROW(B221))</f>
        <v>0</v>
      </c>
      <c r="D225" s="45">
        <f>INDEX(notations!$1:$7,5,ROW(D221))</f>
        <v>0</v>
      </c>
      <c r="E225" s="45">
        <f>INDEX(notations!$1:$7,6,ROW(E221))</f>
        <v>0</v>
      </c>
      <c r="F225" s="44">
        <f>IF(E225="","",VLOOKUP($D$2,notations!$B$9:$SJ$250,ROW(D219)+1,FALSE))</f>
        <v>0</v>
      </c>
      <c r="G225" s="44" t="s">
        <v>101</v>
      </c>
      <c r="H225" s="44">
        <f xml:space="preserve"> INDEX(notations!$1:$7,7,ROW(H221))</f>
        <v>0</v>
      </c>
      <c r="I225" s="59" t="e">
        <f>IF($F225/$H225&lt;Configuration!$D$18,Configuration!$H$18,IF($F225/$H225&lt;Configuration!$D$17,Configuration!$H$17,IF($F225/$H225&lt;=Configuration!$D$16,Configuration!$H$16,Configuration!$H$15)))</f>
        <v>#DIV/0!</v>
      </c>
      <c r="L225" s="54"/>
      <c r="M225" s="54"/>
      <c r="N225" s="54"/>
      <c r="O225" s="54"/>
      <c r="P225" s="54"/>
      <c r="Q225" s="54"/>
      <c r="R225" s="54"/>
      <c r="S225" s="54"/>
    </row>
    <row r="226" spans="1:19" x14ac:dyDescent="0.25">
      <c r="A226" s="44">
        <f>IF(B226="","",INDEX(notations!$1:$7,2,ROW(B222)))</f>
        <v>0</v>
      </c>
      <c r="B226" s="58">
        <f>INDEX(notations!$1:$7,1,ROW(B222))</f>
        <v>0</v>
      </c>
      <c r="C226" s="45">
        <f>INDEX(notations!$1:$7,3,ROW(B222))</f>
        <v>0</v>
      </c>
      <c r="D226" s="45">
        <f>INDEX(notations!$1:$7,5,ROW(D222))</f>
        <v>0</v>
      </c>
      <c r="E226" s="45">
        <f>INDEX(notations!$1:$7,6,ROW(E222))</f>
        <v>0</v>
      </c>
      <c r="F226" s="44">
        <f>IF(E226="","",VLOOKUP($D$2,notations!$B$9:$SJ$250,ROW(D220)+1,FALSE))</f>
        <v>0</v>
      </c>
      <c r="G226" s="44" t="s">
        <v>101</v>
      </c>
      <c r="H226" s="44">
        <f xml:space="preserve"> INDEX(notations!$1:$7,7,ROW(H222))</f>
        <v>0</v>
      </c>
      <c r="I226" s="59" t="e">
        <f>IF($F226/$H226&lt;Configuration!$D$18,Configuration!$H$18,IF($F226/$H226&lt;Configuration!$D$17,Configuration!$H$17,IF($F226/$H226&lt;=Configuration!$D$16,Configuration!$H$16,Configuration!$H$15)))</f>
        <v>#DIV/0!</v>
      </c>
      <c r="L226" s="54"/>
      <c r="M226" s="54"/>
      <c r="N226" s="54"/>
      <c r="O226" s="54"/>
      <c r="P226" s="54"/>
      <c r="Q226" s="54"/>
      <c r="R226" s="54"/>
      <c r="S226" s="54"/>
    </row>
    <row r="227" spans="1:19" x14ac:dyDescent="0.25">
      <c r="A227" s="44">
        <f>IF(B227="","",INDEX(notations!$1:$7,2,ROW(B223)))</f>
        <v>0</v>
      </c>
      <c r="B227" s="58">
        <f>INDEX(notations!$1:$7,1,ROW(B223))</f>
        <v>0</v>
      </c>
      <c r="C227" s="45">
        <f>INDEX(notations!$1:$7,3,ROW(B223))</f>
        <v>0</v>
      </c>
      <c r="D227" s="45">
        <f>INDEX(notations!$1:$7,5,ROW(D223))</f>
        <v>0</v>
      </c>
      <c r="E227" s="45">
        <f>INDEX(notations!$1:$7,6,ROW(E223))</f>
        <v>0</v>
      </c>
      <c r="F227" s="44">
        <f>IF(E227="","",VLOOKUP($D$2,notations!$B$9:$SJ$250,ROW(D221)+1,FALSE))</f>
        <v>0</v>
      </c>
      <c r="G227" s="44" t="s">
        <v>101</v>
      </c>
      <c r="H227" s="44">
        <f xml:space="preserve"> INDEX(notations!$1:$7,7,ROW(H223))</f>
        <v>0</v>
      </c>
      <c r="I227" s="59" t="e">
        <f>IF($F227/$H227&lt;Configuration!$D$18,Configuration!$H$18,IF($F227/$H227&lt;Configuration!$D$17,Configuration!$H$17,IF($F227/$H227&lt;=Configuration!$D$16,Configuration!$H$16,Configuration!$H$15)))</f>
        <v>#DIV/0!</v>
      </c>
      <c r="L227" s="54"/>
      <c r="M227" s="54"/>
      <c r="N227" s="54"/>
      <c r="O227" s="54"/>
      <c r="P227" s="54"/>
      <c r="Q227" s="54"/>
      <c r="R227" s="54"/>
      <c r="S227" s="54"/>
    </row>
    <row r="228" spans="1:19" x14ac:dyDescent="0.25">
      <c r="A228" s="44">
        <f>IF(B228="","",INDEX(notations!$1:$7,2,ROW(B224)))</f>
        <v>0</v>
      </c>
      <c r="B228" s="58">
        <f>INDEX(notations!$1:$7,1,ROW(B224))</f>
        <v>0</v>
      </c>
      <c r="C228" s="45">
        <f>INDEX(notations!$1:$7,3,ROW(B224))</f>
        <v>0</v>
      </c>
      <c r="D228" s="45">
        <f>INDEX(notations!$1:$7,5,ROW(D224))</f>
        <v>0</v>
      </c>
      <c r="E228" s="45">
        <f>INDEX(notations!$1:$7,6,ROW(E224))</f>
        <v>0</v>
      </c>
      <c r="F228" s="44">
        <f>IF(E228="","",VLOOKUP($D$2,notations!$B$9:$SJ$250,ROW(D222)+1,FALSE))</f>
        <v>0</v>
      </c>
      <c r="G228" s="44" t="s">
        <v>101</v>
      </c>
      <c r="H228" s="44">
        <f xml:space="preserve"> INDEX(notations!$1:$7,7,ROW(H224))</f>
        <v>0</v>
      </c>
      <c r="I228" s="59" t="e">
        <f>IF($F228/$H228&lt;Configuration!$D$18,Configuration!$H$18,IF($F228/$H228&lt;Configuration!$D$17,Configuration!$H$17,IF($F228/$H228&lt;=Configuration!$D$16,Configuration!$H$16,Configuration!$H$15)))</f>
        <v>#DIV/0!</v>
      </c>
      <c r="L228" s="54"/>
      <c r="M228" s="54"/>
      <c r="N228" s="54"/>
      <c r="O228" s="54"/>
      <c r="P228" s="54"/>
      <c r="Q228" s="54"/>
      <c r="R228" s="54"/>
      <c r="S228" s="54"/>
    </row>
    <row r="229" spans="1:19" x14ac:dyDescent="0.25">
      <c r="A229" s="44">
        <f>IF(B229="","",INDEX(notations!$1:$7,2,ROW(B225)))</f>
        <v>0</v>
      </c>
      <c r="B229" s="58">
        <f>INDEX(notations!$1:$7,1,ROW(B225))</f>
        <v>0</v>
      </c>
      <c r="C229" s="45">
        <f>INDEX(notations!$1:$7,3,ROW(B225))</f>
        <v>0</v>
      </c>
      <c r="D229" s="45">
        <f>INDEX(notations!$1:$7,5,ROW(D225))</f>
        <v>0</v>
      </c>
      <c r="E229" s="45">
        <f>INDEX(notations!$1:$7,6,ROW(E225))</f>
        <v>0</v>
      </c>
      <c r="F229" s="44">
        <f>IF(E229="","",VLOOKUP($D$2,notations!$B$9:$SJ$250,ROW(D223)+1,FALSE))</f>
        <v>0</v>
      </c>
      <c r="G229" s="44" t="s">
        <v>101</v>
      </c>
      <c r="H229" s="44">
        <f xml:space="preserve"> INDEX(notations!$1:$7,7,ROW(H225))</f>
        <v>0</v>
      </c>
      <c r="I229" s="59" t="e">
        <f>IF($F229/$H229&lt;Configuration!$D$18,Configuration!$H$18,IF($F229/$H229&lt;Configuration!$D$17,Configuration!$H$17,IF($F229/$H229&lt;=Configuration!$D$16,Configuration!$H$16,Configuration!$H$15)))</f>
        <v>#DIV/0!</v>
      </c>
      <c r="L229" s="54"/>
      <c r="M229" s="54"/>
      <c r="N229" s="54"/>
      <c r="O229" s="54"/>
      <c r="P229" s="54"/>
      <c r="Q229" s="54"/>
      <c r="R229" s="54"/>
      <c r="S229" s="54"/>
    </row>
    <row r="230" spans="1:19" x14ac:dyDescent="0.25">
      <c r="A230" s="44">
        <f>IF(B230="","",INDEX(notations!$1:$7,2,ROW(B226)))</f>
        <v>0</v>
      </c>
      <c r="B230" s="58">
        <f>INDEX(notations!$1:$7,1,ROW(B226))</f>
        <v>0</v>
      </c>
      <c r="C230" s="45">
        <f>INDEX(notations!$1:$7,3,ROW(B226))</f>
        <v>0</v>
      </c>
      <c r="D230" s="45">
        <f>INDEX(notations!$1:$7,5,ROW(D226))</f>
        <v>0</v>
      </c>
      <c r="E230" s="45">
        <f>INDEX(notations!$1:$7,6,ROW(E226))</f>
        <v>0</v>
      </c>
      <c r="F230" s="44">
        <f>IF(E230="","",VLOOKUP($D$2,notations!$B$9:$SJ$250,ROW(D224)+1,FALSE))</f>
        <v>0</v>
      </c>
      <c r="G230" s="44" t="s">
        <v>101</v>
      </c>
      <c r="H230" s="44">
        <f xml:space="preserve"> INDEX(notations!$1:$7,7,ROW(H226))</f>
        <v>0</v>
      </c>
      <c r="I230" s="59" t="e">
        <f>IF($F230/$H230&lt;Configuration!$D$18,Configuration!$H$18,IF($F230/$H230&lt;Configuration!$D$17,Configuration!$H$17,IF($F230/$H230&lt;=Configuration!$D$16,Configuration!$H$16,Configuration!$H$15)))</f>
        <v>#DIV/0!</v>
      </c>
      <c r="L230" s="54"/>
      <c r="M230" s="54"/>
      <c r="N230" s="54"/>
      <c r="O230" s="54"/>
      <c r="P230" s="54"/>
      <c r="Q230" s="54"/>
      <c r="R230" s="54"/>
      <c r="S230" s="54"/>
    </row>
    <row r="231" spans="1:19" x14ac:dyDescent="0.25">
      <c r="A231" s="44">
        <f>IF(B231="","",INDEX(notations!$1:$7,2,ROW(B227)))</f>
        <v>0</v>
      </c>
      <c r="B231" s="58">
        <f>INDEX(notations!$1:$7,1,ROW(B227))</f>
        <v>0</v>
      </c>
      <c r="C231" s="45">
        <f>INDEX(notations!$1:$7,3,ROW(B227))</f>
        <v>0</v>
      </c>
      <c r="D231" s="45">
        <f>INDEX(notations!$1:$7,5,ROW(D227))</f>
        <v>0</v>
      </c>
      <c r="E231" s="45">
        <f>INDEX(notations!$1:$7,6,ROW(E227))</f>
        <v>0</v>
      </c>
      <c r="F231" s="44">
        <f>IF(E231="","",VLOOKUP($D$2,notations!$B$9:$SJ$250,ROW(D225)+1,FALSE))</f>
        <v>0</v>
      </c>
      <c r="G231" s="44" t="s">
        <v>101</v>
      </c>
      <c r="H231" s="44">
        <f xml:space="preserve"> INDEX(notations!$1:$7,7,ROW(H227))</f>
        <v>0</v>
      </c>
      <c r="I231" s="59" t="e">
        <f>IF($F231/$H231&lt;Configuration!$D$18,Configuration!$H$18,IF($F231/$H231&lt;Configuration!$D$17,Configuration!$H$17,IF($F231/$H231&lt;=Configuration!$D$16,Configuration!$H$16,Configuration!$H$15)))</f>
        <v>#DIV/0!</v>
      </c>
      <c r="L231" s="54"/>
      <c r="M231" s="54"/>
      <c r="N231" s="54"/>
      <c r="O231" s="54"/>
      <c r="P231" s="54"/>
      <c r="Q231" s="54"/>
      <c r="R231" s="54"/>
      <c r="S231" s="54"/>
    </row>
    <row r="232" spans="1:19" x14ac:dyDescent="0.25">
      <c r="A232" s="44">
        <f>IF(B232="","",INDEX(notations!$1:$7,2,ROW(B228)))</f>
        <v>0</v>
      </c>
      <c r="B232" s="58">
        <f>INDEX(notations!$1:$7,1,ROW(B228))</f>
        <v>0</v>
      </c>
      <c r="C232" s="45">
        <f>INDEX(notations!$1:$7,3,ROW(B228))</f>
        <v>0</v>
      </c>
      <c r="D232" s="45">
        <f>INDEX(notations!$1:$7,5,ROW(D228))</f>
        <v>0</v>
      </c>
      <c r="E232" s="45">
        <f>INDEX(notations!$1:$7,6,ROW(E228))</f>
        <v>0</v>
      </c>
      <c r="F232" s="44">
        <f>IF(E232="","",VLOOKUP($D$2,notations!$B$9:$SJ$250,ROW(D226)+1,FALSE))</f>
        <v>0</v>
      </c>
      <c r="G232" s="44" t="s">
        <v>101</v>
      </c>
      <c r="H232" s="44">
        <f xml:space="preserve"> INDEX(notations!$1:$7,7,ROW(H228))</f>
        <v>0</v>
      </c>
      <c r="I232" s="59" t="e">
        <f>IF($F232/$H232&lt;Configuration!$D$18,Configuration!$H$18,IF($F232/$H232&lt;Configuration!$D$17,Configuration!$H$17,IF($F232/$H232&lt;=Configuration!$D$16,Configuration!$H$16,Configuration!$H$15)))</f>
        <v>#DIV/0!</v>
      </c>
      <c r="L232" s="54"/>
      <c r="M232" s="54"/>
      <c r="N232" s="54"/>
      <c r="O232" s="54"/>
      <c r="P232" s="54"/>
      <c r="Q232" s="54"/>
      <c r="R232" s="54"/>
      <c r="S232" s="54"/>
    </row>
    <row r="233" spans="1:19" x14ac:dyDescent="0.25">
      <c r="A233" s="44">
        <f>IF(B233="","",INDEX(notations!$1:$7,2,ROW(B229)))</f>
        <v>0</v>
      </c>
      <c r="B233" s="58">
        <f>INDEX(notations!$1:$7,1,ROW(B229))</f>
        <v>0</v>
      </c>
      <c r="C233" s="45">
        <f>INDEX(notations!$1:$7,3,ROW(B229))</f>
        <v>0</v>
      </c>
      <c r="D233" s="45">
        <f>INDEX(notations!$1:$7,5,ROW(D229))</f>
        <v>0</v>
      </c>
      <c r="E233" s="45">
        <f>INDEX(notations!$1:$7,6,ROW(E229))</f>
        <v>0</v>
      </c>
      <c r="F233" s="44">
        <f>IF(E233="","",VLOOKUP($D$2,notations!$B$9:$SJ$250,ROW(D227)+1,FALSE))</f>
        <v>0</v>
      </c>
      <c r="G233" s="44" t="s">
        <v>101</v>
      </c>
      <c r="H233" s="44">
        <f xml:space="preserve"> INDEX(notations!$1:$7,7,ROW(H229))</f>
        <v>0</v>
      </c>
      <c r="I233" s="59" t="e">
        <f>IF($F233/$H233&lt;Configuration!$D$18,Configuration!$H$18,IF($F233/$H233&lt;Configuration!$D$17,Configuration!$H$17,IF($F233/$H233&lt;=Configuration!$D$16,Configuration!$H$16,Configuration!$H$15)))</f>
        <v>#DIV/0!</v>
      </c>
      <c r="L233" s="54"/>
      <c r="M233" s="54"/>
      <c r="N233" s="54"/>
      <c r="O233" s="54"/>
      <c r="P233" s="54"/>
      <c r="Q233" s="54"/>
      <c r="R233" s="54"/>
      <c r="S233" s="54"/>
    </row>
    <row r="234" spans="1:19" x14ac:dyDescent="0.25">
      <c r="A234" s="44">
        <f>IF(B234="","",INDEX(notations!$1:$7,2,ROW(B230)))</f>
        <v>0</v>
      </c>
      <c r="B234" s="58">
        <f>INDEX(notations!$1:$7,1,ROW(B230))</f>
        <v>0</v>
      </c>
      <c r="C234" s="45">
        <f>INDEX(notations!$1:$7,3,ROW(B230))</f>
        <v>0</v>
      </c>
      <c r="D234" s="45">
        <f>INDEX(notations!$1:$7,5,ROW(D230))</f>
        <v>0</v>
      </c>
      <c r="E234" s="45">
        <f>INDEX(notations!$1:$7,6,ROW(E230))</f>
        <v>0</v>
      </c>
      <c r="F234" s="44">
        <f>IF(E234="","",VLOOKUP($D$2,notations!$B$9:$SJ$250,ROW(D228)+1,FALSE))</f>
        <v>0</v>
      </c>
      <c r="G234" s="44" t="s">
        <v>101</v>
      </c>
      <c r="H234" s="44">
        <f xml:space="preserve"> INDEX(notations!$1:$7,7,ROW(H230))</f>
        <v>0</v>
      </c>
      <c r="I234" s="59" t="e">
        <f>IF($F234/$H234&lt;Configuration!$D$18,Configuration!$H$18,IF($F234/$H234&lt;Configuration!$D$17,Configuration!$H$17,IF($F234/$H234&lt;=Configuration!$D$16,Configuration!$H$16,Configuration!$H$15)))</f>
        <v>#DIV/0!</v>
      </c>
      <c r="L234" s="54"/>
      <c r="M234" s="54"/>
      <c r="N234" s="54"/>
      <c r="O234" s="54"/>
      <c r="P234" s="54"/>
      <c r="Q234" s="54"/>
      <c r="R234" s="54"/>
      <c r="S234" s="54"/>
    </row>
    <row r="235" spans="1:19" x14ac:dyDescent="0.25">
      <c r="A235" s="44">
        <f>IF(B235="","",INDEX(notations!$1:$7,2,ROW(B231)))</f>
        <v>0</v>
      </c>
      <c r="B235" s="58">
        <f>INDEX(notations!$1:$7,1,ROW(B231))</f>
        <v>0</v>
      </c>
      <c r="C235" s="45">
        <f>INDEX(notations!$1:$7,3,ROW(B231))</f>
        <v>0</v>
      </c>
      <c r="D235" s="45">
        <f>INDEX(notations!$1:$7,5,ROW(D231))</f>
        <v>0</v>
      </c>
      <c r="E235" s="45">
        <f>INDEX(notations!$1:$7,6,ROW(E231))</f>
        <v>0</v>
      </c>
      <c r="F235" s="44">
        <f>IF(E235="","",VLOOKUP($D$2,notations!$B$9:$SJ$250,ROW(D229)+1,FALSE))</f>
        <v>0</v>
      </c>
      <c r="G235" s="44" t="s">
        <v>101</v>
      </c>
      <c r="H235" s="44">
        <f xml:space="preserve"> INDEX(notations!$1:$7,7,ROW(H231))</f>
        <v>0</v>
      </c>
      <c r="I235" s="59" t="e">
        <f>IF($F235/$H235&lt;Configuration!$D$18,Configuration!$H$18,IF($F235/$H235&lt;Configuration!$D$17,Configuration!$H$17,IF($F235/$H235&lt;=Configuration!$D$16,Configuration!$H$16,Configuration!$H$15)))</f>
        <v>#DIV/0!</v>
      </c>
      <c r="L235" s="54"/>
      <c r="M235" s="54"/>
      <c r="N235" s="54"/>
      <c r="O235" s="54"/>
      <c r="P235" s="54"/>
      <c r="Q235" s="54"/>
      <c r="R235" s="54"/>
      <c r="S235" s="54"/>
    </row>
    <row r="236" spans="1:19" x14ac:dyDescent="0.25">
      <c r="A236" s="44">
        <f>IF(B236="","",INDEX(notations!$1:$7,2,ROW(B232)))</f>
        <v>0</v>
      </c>
      <c r="B236" s="58">
        <f>INDEX(notations!$1:$7,1,ROW(B232))</f>
        <v>0</v>
      </c>
      <c r="C236" s="45">
        <f>INDEX(notations!$1:$7,3,ROW(B232))</f>
        <v>0</v>
      </c>
      <c r="D236" s="45">
        <f>INDEX(notations!$1:$7,5,ROW(D232))</f>
        <v>0</v>
      </c>
      <c r="E236" s="45">
        <f>INDEX(notations!$1:$7,6,ROW(E232))</f>
        <v>0</v>
      </c>
      <c r="F236" s="44">
        <f>IF(E236="","",VLOOKUP($D$2,notations!$B$9:$SJ$250,ROW(D230)+1,FALSE))</f>
        <v>0</v>
      </c>
      <c r="G236" s="44" t="s">
        <v>101</v>
      </c>
      <c r="H236" s="44">
        <f xml:space="preserve"> INDEX(notations!$1:$7,7,ROW(H232))</f>
        <v>0</v>
      </c>
      <c r="I236" s="59" t="e">
        <f>IF($F236/$H236&lt;Configuration!$D$18,Configuration!$H$18,IF($F236/$H236&lt;Configuration!$D$17,Configuration!$H$17,IF($F236/$H236&lt;=Configuration!$D$16,Configuration!$H$16,Configuration!$H$15)))</f>
        <v>#DIV/0!</v>
      </c>
      <c r="L236" s="54"/>
      <c r="M236" s="54"/>
      <c r="N236" s="54"/>
      <c r="O236" s="54"/>
      <c r="P236" s="54"/>
      <c r="Q236" s="54"/>
      <c r="R236" s="54"/>
      <c r="S236" s="54"/>
    </row>
    <row r="237" spans="1:19" x14ac:dyDescent="0.25">
      <c r="A237" s="44">
        <f>IF(B237="","",INDEX(notations!$1:$7,2,ROW(B233)))</f>
        <v>0</v>
      </c>
      <c r="B237" s="58">
        <f>INDEX(notations!$1:$7,1,ROW(B233))</f>
        <v>0</v>
      </c>
      <c r="C237" s="45">
        <f>INDEX(notations!$1:$7,3,ROW(B233))</f>
        <v>0</v>
      </c>
      <c r="D237" s="45">
        <f>INDEX(notations!$1:$7,5,ROW(D233))</f>
        <v>0</v>
      </c>
      <c r="E237" s="45">
        <f>INDEX(notations!$1:$7,6,ROW(E233))</f>
        <v>0</v>
      </c>
      <c r="F237" s="44">
        <f>IF(E237="","",VLOOKUP($D$2,notations!$B$9:$SJ$250,ROW(D231)+1,FALSE))</f>
        <v>0</v>
      </c>
      <c r="G237" s="44" t="s">
        <v>101</v>
      </c>
      <c r="H237" s="44">
        <f xml:space="preserve"> INDEX(notations!$1:$7,7,ROW(H233))</f>
        <v>0</v>
      </c>
      <c r="I237" s="59" t="e">
        <f>IF($F237/$H237&lt;Configuration!$D$18,Configuration!$H$18,IF($F237/$H237&lt;Configuration!$D$17,Configuration!$H$17,IF($F237/$H237&lt;=Configuration!$D$16,Configuration!$H$16,Configuration!$H$15)))</f>
        <v>#DIV/0!</v>
      </c>
      <c r="L237" s="54"/>
      <c r="M237" s="54"/>
      <c r="N237" s="54"/>
      <c r="O237" s="54"/>
      <c r="P237" s="54"/>
      <c r="Q237" s="54"/>
      <c r="R237" s="54"/>
      <c r="S237" s="54"/>
    </row>
    <row r="238" spans="1:19" x14ac:dyDescent="0.25">
      <c r="A238" s="44">
        <f>IF(B238="","",INDEX(notations!$1:$7,2,ROW(B234)))</f>
        <v>0</v>
      </c>
      <c r="B238" s="58">
        <f>INDEX(notations!$1:$7,1,ROW(B234))</f>
        <v>0</v>
      </c>
      <c r="C238" s="45">
        <f>INDEX(notations!$1:$7,3,ROW(B234))</f>
        <v>0</v>
      </c>
      <c r="D238" s="45">
        <f>INDEX(notations!$1:$7,5,ROW(D234))</f>
        <v>0</v>
      </c>
      <c r="E238" s="45">
        <f>INDEX(notations!$1:$7,6,ROW(E234))</f>
        <v>0</v>
      </c>
      <c r="F238" s="44">
        <f>IF(E238="","",VLOOKUP($D$2,notations!$B$9:$SJ$250,ROW(D232)+1,FALSE))</f>
        <v>0</v>
      </c>
      <c r="G238" s="44" t="s">
        <v>101</v>
      </c>
      <c r="H238" s="44">
        <f xml:space="preserve"> INDEX(notations!$1:$7,7,ROW(H234))</f>
        <v>0</v>
      </c>
      <c r="I238" s="59" t="e">
        <f>IF($F238/$H238&lt;Configuration!$D$18,Configuration!$H$18,IF($F238/$H238&lt;Configuration!$D$17,Configuration!$H$17,IF($F238/$H238&lt;=Configuration!$D$16,Configuration!$H$16,Configuration!$H$15)))</f>
        <v>#DIV/0!</v>
      </c>
      <c r="L238" s="54"/>
      <c r="M238" s="54"/>
      <c r="N238" s="54"/>
      <c r="O238" s="54"/>
      <c r="P238" s="54"/>
      <c r="Q238" s="54"/>
      <c r="R238" s="54"/>
      <c r="S238" s="54"/>
    </row>
    <row r="239" spans="1:19" x14ac:dyDescent="0.25">
      <c r="A239" s="44">
        <f>IF(B239="","",INDEX(notations!$1:$7,2,ROW(B235)))</f>
        <v>0</v>
      </c>
      <c r="B239" s="58">
        <f>INDEX(notations!$1:$7,1,ROW(B235))</f>
        <v>0</v>
      </c>
      <c r="C239" s="45">
        <f>INDEX(notations!$1:$7,3,ROW(B235))</f>
        <v>0</v>
      </c>
      <c r="D239" s="45">
        <f>INDEX(notations!$1:$7,5,ROW(D235))</f>
        <v>0</v>
      </c>
      <c r="E239" s="45">
        <f>INDEX(notations!$1:$7,6,ROW(E235))</f>
        <v>0</v>
      </c>
      <c r="F239" s="44">
        <f>IF(E239="","",VLOOKUP($D$2,notations!$B$9:$SJ$250,ROW(D233)+1,FALSE))</f>
        <v>0</v>
      </c>
      <c r="G239" s="44" t="s">
        <v>101</v>
      </c>
      <c r="H239" s="44">
        <f xml:space="preserve"> INDEX(notations!$1:$7,7,ROW(H235))</f>
        <v>0</v>
      </c>
      <c r="I239" s="59" t="e">
        <f>IF($F239/$H239&lt;Configuration!$D$18,Configuration!$H$18,IF($F239/$H239&lt;Configuration!$D$17,Configuration!$H$17,IF($F239/$H239&lt;=Configuration!$D$16,Configuration!$H$16,Configuration!$H$15)))</f>
        <v>#DIV/0!</v>
      </c>
      <c r="L239" s="54"/>
      <c r="M239" s="54"/>
      <c r="N239" s="54"/>
      <c r="O239" s="54"/>
      <c r="P239" s="54"/>
      <c r="Q239" s="54"/>
      <c r="R239" s="54"/>
      <c r="S239" s="54"/>
    </row>
    <row r="240" spans="1:19" x14ac:dyDescent="0.25">
      <c r="A240" s="44">
        <f>IF(B240="","",INDEX(notations!$1:$7,2,ROW(B236)))</f>
        <v>0</v>
      </c>
      <c r="B240" s="58">
        <f>INDEX(notations!$1:$7,1,ROW(B236))</f>
        <v>0</v>
      </c>
      <c r="C240" s="45">
        <f>INDEX(notations!$1:$7,3,ROW(B236))</f>
        <v>0</v>
      </c>
      <c r="D240" s="45">
        <f>INDEX(notations!$1:$7,5,ROW(D236))</f>
        <v>0</v>
      </c>
      <c r="E240" s="45">
        <f>INDEX(notations!$1:$7,6,ROW(E236))</f>
        <v>0</v>
      </c>
      <c r="F240" s="44">
        <f>IF(E240="","",VLOOKUP($D$2,notations!$B$9:$SJ$250,ROW(D234)+1,FALSE))</f>
        <v>0</v>
      </c>
      <c r="G240" s="44" t="s">
        <v>101</v>
      </c>
      <c r="H240" s="44">
        <f xml:space="preserve"> INDEX(notations!$1:$7,7,ROW(H236))</f>
        <v>0</v>
      </c>
      <c r="I240" s="59" t="e">
        <f>IF($F240/$H240&lt;Configuration!$D$18,Configuration!$H$18,IF($F240/$H240&lt;Configuration!$D$17,Configuration!$H$17,IF($F240/$H240&lt;=Configuration!$D$16,Configuration!$H$16,Configuration!$H$15)))</f>
        <v>#DIV/0!</v>
      </c>
      <c r="L240" s="54"/>
      <c r="M240" s="54"/>
      <c r="N240" s="54"/>
      <c r="O240" s="54"/>
      <c r="P240" s="54"/>
      <c r="Q240" s="54"/>
      <c r="R240" s="54"/>
      <c r="S240" s="54"/>
    </row>
    <row r="241" spans="1:19" x14ac:dyDescent="0.25">
      <c r="A241" s="44">
        <f>IF(B241="","",INDEX(notations!$1:$7,2,ROW(B237)))</f>
        <v>0</v>
      </c>
      <c r="B241" s="58">
        <f>INDEX(notations!$1:$7,1,ROW(B237))</f>
        <v>0</v>
      </c>
      <c r="C241" s="45">
        <f>INDEX(notations!$1:$7,3,ROW(B237))</f>
        <v>0</v>
      </c>
      <c r="D241" s="45">
        <f>INDEX(notations!$1:$7,5,ROW(D237))</f>
        <v>0</v>
      </c>
      <c r="E241" s="45">
        <f>INDEX(notations!$1:$7,6,ROW(E237))</f>
        <v>0</v>
      </c>
      <c r="F241" s="44">
        <f>IF(E241="","",VLOOKUP($D$2,notations!$B$9:$SJ$250,ROW(D235)+1,FALSE))</f>
        <v>0</v>
      </c>
      <c r="G241" s="44" t="s">
        <v>101</v>
      </c>
      <c r="H241" s="44">
        <f xml:space="preserve"> INDEX(notations!$1:$7,7,ROW(H237))</f>
        <v>0</v>
      </c>
      <c r="I241" s="59" t="e">
        <f>IF($F241/$H241&lt;Configuration!$D$18,Configuration!$H$18,IF($F241/$H241&lt;Configuration!$D$17,Configuration!$H$17,IF($F241/$H241&lt;=Configuration!$D$16,Configuration!$H$16,Configuration!$H$15)))</f>
        <v>#DIV/0!</v>
      </c>
      <c r="L241" s="54"/>
      <c r="M241" s="54"/>
      <c r="N241" s="54"/>
      <c r="O241" s="54"/>
      <c r="P241" s="54"/>
      <c r="Q241" s="54"/>
      <c r="R241" s="54"/>
      <c r="S241" s="54"/>
    </row>
    <row r="242" spans="1:19" x14ac:dyDescent="0.25">
      <c r="A242" s="44">
        <f>IF(B242="","",INDEX(notations!$1:$7,2,ROW(B238)))</f>
        <v>0</v>
      </c>
      <c r="B242" s="58">
        <f>INDEX(notations!$1:$7,1,ROW(B238))</f>
        <v>0</v>
      </c>
      <c r="C242" s="45">
        <f>INDEX(notations!$1:$7,3,ROW(B238))</f>
        <v>0</v>
      </c>
      <c r="D242" s="45">
        <f>INDEX(notations!$1:$7,5,ROW(D238))</f>
        <v>0</v>
      </c>
      <c r="E242" s="45">
        <f>INDEX(notations!$1:$7,6,ROW(E238))</f>
        <v>0</v>
      </c>
      <c r="F242" s="44">
        <f>IF(E242="","",VLOOKUP($D$2,notations!$B$9:$SJ$250,ROW(D236)+1,FALSE))</f>
        <v>0</v>
      </c>
      <c r="G242" s="44" t="s">
        <v>101</v>
      </c>
      <c r="H242" s="44">
        <f xml:space="preserve"> INDEX(notations!$1:$7,7,ROW(H238))</f>
        <v>0</v>
      </c>
      <c r="I242" s="59" t="e">
        <f>IF($F242/$H242&lt;Configuration!$D$18,Configuration!$H$18,IF($F242/$H242&lt;Configuration!$D$17,Configuration!$H$17,IF($F242/$H242&lt;=Configuration!$D$16,Configuration!$H$16,Configuration!$H$15)))</f>
        <v>#DIV/0!</v>
      </c>
      <c r="L242" s="54"/>
      <c r="M242" s="54"/>
      <c r="N242" s="54"/>
      <c r="O242" s="54"/>
      <c r="P242" s="54"/>
      <c r="Q242" s="54"/>
      <c r="R242" s="54"/>
      <c r="S242" s="54"/>
    </row>
    <row r="243" spans="1:19" x14ac:dyDescent="0.25">
      <c r="A243" s="44">
        <f>IF(B243="","",INDEX(notations!$1:$7,2,ROW(B239)))</f>
        <v>0</v>
      </c>
      <c r="B243" s="58">
        <f>INDEX(notations!$1:$7,1,ROW(B239))</f>
        <v>0</v>
      </c>
      <c r="C243" s="45">
        <f>INDEX(notations!$1:$7,3,ROW(B239))</f>
        <v>0</v>
      </c>
      <c r="D243" s="45">
        <f>INDEX(notations!$1:$7,5,ROW(D239))</f>
        <v>0</v>
      </c>
      <c r="E243" s="45">
        <f>INDEX(notations!$1:$7,6,ROW(E239))</f>
        <v>0</v>
      </c>
      <c r="F243" s="44">
        <f>IF(E243="","",VLOOKUP($D$2,notations!$B$9:$SJ$250,ROW(D237)+1,FALSE))</f>
        <v>0</v>
      </c>
      <c r="G243" s="44" t="s">
        <v>101</v>
      </c>
      <c r="H243" s="44">
        <f xml:space="preserve"> INDEX(notations!$1:$7,7,ROW(H239))</f>
        <v>0</v>
      </c>
      <c r="I243" s="59" t="e">
        <f>IF($F243/$H243&lt;Configuration!$D$18,Configuration!$H$18,IF($F243/$H243&lt;Configuration!$D$17,Configuration!$H$17,IF($F243/$H243&lt;=Configuration!$D$16,Configuration!$H$16,Configuration!$H$15)))</f>
        <v>#DIV/0!</v>
      </c>
      <c r="L243" s="54"/>
      <c r="M243" s="54"/>
      <c r="N243" s="54"/>
      <c r="O243" s="54"/>
      <c r="P243" s="54"/>
      <c r="Q243" s="54"/>
      <c r="R243" s="54"/>
      <c r="S243" s="54"/>
    </row>
    <row r="244" spans="1:19" x14ac:dyDescent="0.25">
      <c r="A244" s="44">
        <f>IF(B244="","",INDEX(notations!$1:$7,2,ROW(B240)))</f>
        <v>0</v>
      </c>
      <c r="B244" s="58">
        <f>INDEX(notations!$1:$7,1,ROW(B240))</f>
        <v>0</v>
      </c>
      <c r="C244" s="45">
        <f>INDEX(notations!$1:$7,3,ROW(B240))</f>
        <v>0</v>
      </c>
      <c r="D244" s="45">
        <f>INDEX(notations!$1:$7,5,ROW(D240))</f>
        <v>0</v>
      </c>
      <c r="E244" s="45">
        <f>INDEX(notations!$1:$7,6,ROW(E240))</f>
        <v>0</v>
      </c>
      <c r="F244" s="44">
        <f>IF(E244="","",VLOOKUP($D$2,notations!$B$9:$SJ$250,ROW(D238)+1,FALSE))</f>
        <v>0</v>
      </c>
      <c r="G244" s="44" t="s">
        <v>101</v>
      </c>
      <c r="H244" s="44">
        <f xml:space="preserve"> INDEX(notations!$1:$7,7,ROW(H240))</f>
        <v>0</v>
      </c>
      <c r="I244" s="59" t="e">
        <f>IF($F244/$H244&lt;Configuration!$D$18,Configuration!$H$18,IF($F244/$H244&lt;Configuration!$D$17,Configuration!$H$17,IF($F244/$H244&lt;=Configuration!$D$16,Configuration!$H$16,Configuration!$H$15)))</f>
        <v>#DIV/0!</v>
      </c>
      <c r="L244" s="54"/>
      <c r="M244" s="54"/>
      <c r="N244" s="54"/>
      <c r="O244" s="54"/>
      <c r="P244" s="54"/>
      <c r="Q244" s="54"/>
      <c r="R244" s="54"/>
      <c r="S244" s="54"/>
    </row>
    <row r="245" spans="1:19" x14ac:dyDescent="0.25">
      <c r="A245" s="44">
        <f>IF(B245="","",INDEX(notations!$1:$7,2,ROW(B241)))</f>
        <v>0</v>
      </c>
      <c r="B245" s="58">
        <f>INDEX(notations!$1:$7,1,ROW(B241))</f>
        <v>0</v>
      </c>
      <c r="C245" s="45">
        <f>INDEX(notations!$1:$7,3,ROW(B241))</f>
        <v>0</v>
      </c>
      <c r="D245" s="45">
        <f>INDEX(notations!$1:$7,5,ROW(D241))</f>
        <v>0</v>
      </c>
      <c r="E245" s="45">
        <f>INDEX(notations!$1:$7,6,ROW(E241))</f>
        <v>0</v>
      </c>
      <c r="F245" s="44">
        <f>IF(E245="","",VLOOKUP($D$2,notations!$B$9:$SJ$250,ROW(D239)+1,FALSE))</f>
        <v>0</v>
      </c>
      <c r="G245" s="44" t="s">
        <v>101</v>
      </c>
      <c r="H245" s="44">
        <f xml:space="preserve"> INDEX(notations!$1:$7,7,ROW(H241))</f>
        <v>0</v>
      </c>
      <c r="I245" s="59" t="e">
        <f>IF($F245/$H245&lt;Configuration!$D$18,Configuration!$H$18,IF($F245/$H245&lt;Configuration!$D$17,Configuration!$H$17,IF($F245/$H245&lt;=Configuration!$D$16,Configuration!$H$16,Configuration!$H$15)))</f>
        <v>#DIV/0!</v>
      </c>
      <c r="L245" s="54"/>
      <c r="M245" s="54"/>
      <c r="N245" s="54"/>
      <c r="O245" s="54"/>
      <c r="P245" s="54"/>
      <c r="Q245" s="54"/>
      <c r="R245" s="54"/>
      <c r="S245" s="54"/>
    </row>
    <row r="246" spans="1:19" x14ac:dyDescent="0.25">
      <c r="A246" s="44">
        <f>IF(B246="","",INDEX(notations!$1:$7,2,ROW(B242)))</f>
        <v>0</v>
      </c>
      <c r="B246" s="58">
        <f>INDEX(notations!$1:$7,1,ROW(B242))</f>
        <v>0</v>
      </c>
      <c r="C246" s="45">
        <f>INDEX(notations!$1:$7,3,ROW(B242))</f>
        <v>0</v>
      </c>
      <c r="D246" s="45">
        <f>INDEX(notations!$1:$7,5,ROW(D242))</f>
        <v>0</v>
      </c>
      <c r="E246" s="45">
        <f>INDEX(notations!$1:$7,6,ROW(E242))</f>
        <v>0</v>
      </c>
      <c r="F246" s="44">
        <f>IF(E246="","",VLOOKUP($D$2,notations!$B$9:$SJ$250,ROW(D240)+1,FALSE))</f>
        <v>0</v>
      </c>
      <c r="G246" s="44" t="s">
        <v>101</v>
      </c>
      <c r="H246" s="44">
        <f xml:space="preserve"> INDEX(notations!$1:$7,7,ROW(H242))</f>
        <v>0</v>
      </c>
      <c r="I246" s="59" t="e">
        <f>IF($F246/$H246&lt;Configuration!$D$18,Configuration!$H$18,IF($F246/$H246&lt;Configuration!$D$17,Configuration!$H$17,IF($F246/$H246&lt;=Configuration!$D$16,Configuration!$H$16,Configuration!$H$15)))</f>
        <v>#DIV/0!</v>
      </c>
      <c r="L246" s="54"/>
      <c r="M246" s="54"/>
      <c r="N246" s="54"/>
      <c r="O246" s="54"/>
      <c r="P246" s="54"/>
      <c r="Q246" s="54"/>
      <c r="R246" s="54"/>
      <c r="S246" s="54"/>
    </row>
    <row r="247" spans="1:19" x14ac:dyDescent="0.25">
      <c r="A247" s="44">
        <f>IF(B247="","",INDEX(notations!$1:$7,2,ROW(B243)))</f>
        <v>0</v>
      </c>
      <c r="B247" s="58">
        <f>INDEX(notations!$1:$7,1,ROW(B243))</f>
        <v>0</v>
      </c>
      <c r="C247" s="45">
        <f>INDEX(notations!$1:$7,3,ROW(B243))</f>
        <v>0</v>
      </c>
      <c r="D247" s="45">
        <f>INDEX(notations!$1:$7,5,ROW(D243))</f>
        <v>0</v>
      </c>
      <c r="E247" s="45">
        <f>INDEX(notations!$1:$7,6,ROW(E243))</f>
        <v>0</v>
      </c>
      <c r="F247" s="44">
        <f>IF(E247="","",VLOOKUP($D$2,notations!$B$9:$SJ$250,ROW(D241)+1,FALSE))</f>
        <v>0</v>
      </c>
      <c r="G247" s="44" t="s">
        <v>101</v>
      </c>
      <c r="H247" s="44">
        <f xml:space="preserve"> INDEX(notations!$1:$7,7,ROW(H243))</f>
        <v>0</v>
      </c>
      <c r="I247" s="59" t="e">
        <f>IF($F247/$H247&lt;Configuration!$D$18,Configuration!$H$18,IF($F247/$H247&lt;Configuration!$D$17,Configuration!$H$17,IF($F247/$H247&lt;=Configuration!$D$16,Configuration!$H$16,Configuration!$H$15)))</f>
        <v>#DIV/0!</v>
      </c>
      <c r="L247" s="54"/>
      <c r="M247" s="54"/>
      <c r="N247" s="54"/>
      <c r="O247" s="54"/>
      <c r="P247" s="54"/>
      <c r="Q247" s="54"/>
      <c r="R247" s="54"/>
      <c r="S247" s="54"/>
    </row>
    <row r="248" spans="1:19" x14ac:dyDescent="0.25">
      <c r="A248" s="44">
        <f>IF(B248="","",INDEX(notations!$1:$7,2,ROW(B244)))</f>
        <v>0</v>
      </c>
      <c r="B248" s="58">
        <f>INDEX(notations!$1:$7,1,ROW(B244))</f>
        <v>0</v>
      </c>
      <c r="C248" s="45">
        <f>INDEX(notations!$1:$7,3,ROW(B244))</f>
        <v>0</v>
      </c>
      <c r="D248" s="45">
        <f>INDEX(notations!$1:$7,5,ROW(D244))</f>
        <v>0</v>
      </c>
      <c r="E248" s="45">
        <f>INDEX(notations!$1:$7,6,ROW(E244))</f>
        <v>0</v>
      </c>
      <c r="F248" s="44">
        <f>IF(E248="","",VLOOKUP($D$2,notations!$B$9:$SJ$250,ROW(D242)+1,FALSE))</f>
        <v>0</v>
      </c>
      <c r="G248" s="44" t="s">
        <v>101</v>
      </c>
      <c r="H248" s="44">
        <f xml:space="preserve"> INDEX(notations!$1:$7,7,ROW(H244))</f>
        <v>0</v>
      </c>
      <c r="I248" s="59" t="e">
        <f>IF($F248/$H248&lt;Configuration!$D$18,Configuration!$H$18,IF($F248/$H248&lt;Configuration!$D$17,Configuration!$H$17,IF($F248/$H248&lt;=Configuration!$D$16,Configuration!$H$16,Configuration!$H$15)))</f>
        <v>#DIV/0!</v>
      </c>
      <c r="L248" s="54"/>
      <c r="M248" s="54"/>
      <c r="N248" s="54"/>
      <c r="O248" s="54"/>
      <c r="P248" s="54"/>
      <c r="Q248" s="54"/>
      <c r="R248" s="54"/>
      <c r="S248" s="54"/>
    </row>
    <row r="249" spans="1:19" x14ac:dyDescent="0.25">
      <c r="A249" s="44">
        <f>IF(B249="","",INDEX(notations!$1:$7,2,ROW(B245)))</f>
        <v>0</v>
      </c>
      <c r="B249" s="58">
        <f>INDEX(notations!$1:$7,1,ROW(B245))</f>
        <v>0</v>
      </c>
      <c r="C249" s="45">
        <f>INDEX(notations!$1:$7,3,ROW(B245))</f>
        <v>0</v>
      </c>
      <c r="D249" s="45">
        <f>INDEX(notations!$1:$7,5,ROW(D245))</f>
        <v>0</v>
      </c>
      <c r="E249" s="45">
        <f>INDEX(notations!$1:$7,6,ROW(E245))</f>
        <v>0</v>
      </c>
      <c r="F249" s="44">
        <f>IF(E249="","",VLOOKUP($D$2,notations!$B$9:$SJ$250,ROW(D243)+1,FALSE))</f>
        <v>0</v>
      </c>
      <c r="G249" s="44" t="s">
        <v>101</v>
      </c>
      <c r="H249" s="44">
        <f xml:space="preserve"> INDEX(notations!$1:$7,7,ROW(H245))</f>
        <v>0</v>
      </c>
      <c r="I249" s="59" t="e">
        <f>IF($F249/$H249&lt;Configuration!$D$18,Configuration!$H$18,IF($F249/$H249&lt;Configuration!$D$17,Configuration!$H$17,IF($F249/$H249&lt;=Configuration!$D$16,Configuration!$H$16,Configuration!$H$15)))</f>
        <v>#DIV/0!</v>
      </c>
      <c r="L249" s="54"/>
      <c r="M249" s="54"/>
      <c r="N249" s="54"/>
      <c r="O249" s="54"/>
      <c r="P249" s="54"/>
      <c r="Q249" s="54"/>
      <c r="R249" s="54"/>
      <c r="S249" s="54"/>
    </row>
    <row r="250" spans="1:19" x14ac:dyDescent="0.25">
      <c r="A250" s="44">
        <f>IF(B250="","",INDEX(notations!$1:$7,2,ROW(B246)))</f>
        <v>0</v>
      </c>
      <c r="B250" s="58">
        <f>INDEX(notations!$1:$7,1,ROW(B246))</f>
        <v>0</v>
      </c>
      <c r="C250" s="45">
        <f>INDEX(notations!$1:$7,3,ROW(B246))</f>
        <v>0</v>
      </c>
      <c r="D250" s="45">
        <f>INDEX(notations!$1:$7,5,ROW(D246))</f>
        <v>0</v>
      </c>
      <c r="E250" s="45">
        <f>INDEX(notations!$1:$7,6,ROW(E246))</f>
        <v>0</v>
      </c>
      <c r="F250" s="44">
        <f>IF(E250="","",VLOOKUP($D$2,notations!$B$9:$SJ$250,ROW(D244)+1,FALSE))</f>
        <v>0</v>
      </c>
      <c r="G250" s="44" t="s">
        <v>101</v>
      </c>
      <c r="H250" s="44">
        <f xml:space="preserve"> INDEX(notations!$1:$7,7,ROW(H246))</f>
        <v>0</v>
      </c>
      <c r="I250" s="59" t="e">
        <f>IF($F250/$H250&lt;Configuration!$D$18,Configuration!$H$18,IF($F250/$H250&lt;Configuration!$D$17,Configuration!$H$17,IF($F250/$H250&lt;=Configuration!$D$16,Configuration!$H$16,Configuration!$H$15)))</f>
        <v>#DIV/0!</v>
      </c>
      <c r="L250" s="54"/>
      <c r="M250" s="54"/>
      <c r="N250" s="54"/>
      <c r="O250" s="54"/>
      <c r="P250" s="54"/>
      <c r="Q250" s="54"/>
      <c r="R250" s="54"/>
      <c r="S250" s="54"/>
    </row>
    <row r="251" spans="1:19" x14ac:dyDescent="0.25">
      <c r="A251" s="44">
        <f>IF(B251="","",INDEX(notations!$1:$7,2,ROW(B247)))</f>
        <v>0</v>
      </c>
      <c r="B251" s="58">
        <f>INDEX(notations!$1:$7,1,ROW(B247))</f>
        <v>0</v>
      </c>
      <c r="C251" s="45">
        <f>INDEX(notations!$1:$7,3,ROW(B247))</f>
        <v>0</v>
      </c>
      <c r="D251" s="45">
        <f>INDEX(notations!$1:$7,5,ROW(D247))</f>
        <v>0</v>
      </c>
      <c r="E251" s="45">
        <f>INDEX(notations!$1:$7,6,ROW(E247))</f>
        <v>0</v>
      </c>
      <c r="F251" s="44">
        <f>IF(E251="","",VLOOKUP($D$2,notations!$B$9:$SJ$250,ROW(D245)+1,FALSE))</f>
        <v>0</v>
      </c>
      <c r="G251" s="44" t="s">
        <v>101</v>
      </c>
      <c r="H251" s="44">
        <f xml:space="preserve"> INDEX(notations!$1:$7,7,ROW(H247))</f>
        <v>0</v>
      </c>
      <c r="I251" s="59" t="e">
        <f>IF($F251/$H251&lt;Configuration!$D$18,Configuration!$H$18,IF($F251/$H251&lt;Configuration!$D$17,Configuration!$H$17,IF($F251/$H251&lt;=Configuration!$D$16,Configuration!$H$16,Configuration!$H$15)))</f>
        <v>#DIV/0!</v>
      </c>
      <c r="L251" s="54"/>
      <c r="M251" s="54"/>
      <c r="N251" s="54"/>
      <c r="O251" s="54"/>
      <c r="P251" s="54"/>
      <c r="Q251" s="54"/>
      <c r="R251" s="54"/>
      <c r="S251" s="54"/>
    </row>
    <row r="252" spans="1:19" x14ac:dyDescent="0.25">
      <c r="A252" s="44">
        <f>IF(B252="","",INDEX(notations!$1:$7,2,ROW(B248)))</f>
        <v>0</v>
      </c>
      <c r="B252" s="58">
        <f>INDEX(notations!$1:$7,1,ROW(B248))</f>
        <v>0</v>
      </c>
      <c r="C252" s="45">
        <f>INDEX(notations!$1:$7,3,ROW(B248))</f>
        <v>0</v>
      </c>
      <c r="D252" s="45">
        <f>INDEX(notations!$1:$7,5,ROW(D248))</f>
        <v>0</v>
      </c>
      <c r="E252" s="45">
        <f>INDEX(notations!$1:$7,6,ROW(E248))</f>
        <v>0</v>
      </c>
      <c r="F252" s="44">
        <f>IF(E252="","",VLOOKUP($D$2,notations!$B$9:$SJ$250,ROW(D246)+1,FALSE))</f>
        <v>0</v>
      </c>
      <c r="G252" s="44" t="s">
        <v>101</v>
      </c>
      <c r="H252" s="44">
        <f xml:space="preserve"> INDEX(notations!$1:$7,7,ROW(H248))</f>
        <v>0</v>
      </c>
      <c r="I252" s="59" t="e">
        <f>IF($F252/$H252&lt;Configuration!$D$18,Configuration!$H$18,IF($F252/$H252&lt;Configuration!$D$17,Configuration!$H$17,IF($F252/$H252&lt;=Configuration!$D$16,Configuration!$H$16,Configuration!$H$15)))</f>
        <v>#DIV/0!</v>
      </c>
      <c r="L252" s="54"/>
      <c r="M252" s="54"/>
      <c r="N252" s="54"/>
      <c r="O252" s="54"/>
      <c r="P252" s="54"/>
      <c r="Q252" s="54"/>
      <c r="R252" s="54"/>
      <c r="S252" s="54"/>
    </row>
    <row r="253" spans="1:19" x14ac:dyDescent="0.25">
      <c r="A253" s="44">
        <f>IF(B253="","",INDEX(notations!$1:$7,2,ROW(B249)))</f>
        <v>0</v>
      </c>
      <c r="B253" s="58">
        <f>INDEX(notations!$1:$7,1,ROW(B249))</f>
        <v>0</v>
      </c>
      <c r="C253" s="45">
        <f>INDEX(notations!$1:$7,3,ROW(B249))</f>
        <v>0</v>
      </c>
      <c r="D253" s="45">
        <f>INDEX(notations!$1:$7,5,ROW(D249))</f>
        <v>0</v>
      </c>
      <c r="E253" s="45">
        <f>INDEX(notations!$1:$7,6,ROW(E249))</f>
        <v>0</v>
      </c>
      <c r="F253" s="44">
        <f>IF(E253="","",VLOOKUP($D$2,notations!$B$9:$SJ$250,ROW(D247)+1,FALSE))</f>
        <v>0</v>
      </c>
      <c r="G253" s="44" t="s">
        <v>101</v>
      </c>
      <c r="H253" s="44">
        <f xml:space="preserve"> INDEX(notations!$1:$7,7,ROW(H249))</f>
        <v>0</v>
      </c>
      <c r="I253" s="59" t="e">
        <f>IF($F253/$H253&lt;Configuration!$D$18,Configuration!$H$18,IF($F253/$H253&lt;Configuration!$D$17,Configuration!$H$17,IF($F253/$H253&lt;=Configuration!$D$16,Configuration!$H$16,Configuration!$H$15)))</f>
        <v>#DIV/0!</v>
      </c>
      <c r="L253" s="54"/>
      <c r="M253" s="54"/>
      <c r="N253" s="54"/>
      <c r="O253" s="54"/>
      <c r="P253" s="54"/>
      <c r="Q253" s="54"/>
      <c r="R253" s="54"/>
      <c r="S253" s="54"/>
    </row>
    <row r="254" spans="1:19" x14ac:dyDescent="0.25">
      <c r="A254" s="44">
        <f>IF(B254="","",INDEX(notations!$1:$7,2,ROW(B250)))</f>
        <v>0</v>
      </c>
      <c r="B254" s="58">
        <f>INDEX(notations!$1:$7,1,ROW(B250))</f>
        <v>0</v>
      </c>
      <c r="C254" s="45">
        <f>INDEX(notations!$1:$7,3,ROW(B250))</f>
        <v>0</v>
      </c>
      <c r="D254" s="45">
        <f>INDEX(notations!$1:$7,5,ROW(D250))</f>
        <v>0</v>
      </c>
      <c r="E254" s="45">
        <f>INDEX(notations!$1:$7,6,ROW(E250))</f>
        <v>0</v>
      </c>
      <c r="F254" s="44">
        <f>IF(E254="","",VLOOKUP($D$2,notations!$B$9:$SJ$250,ROW(D248)+1,FALSE))</f>
        <v>0</v>
      </c>
      <c r="G254" s="44" t="s">
        <v>101</v>
      </c>
      <c r="H254" s="44">
        <f xml:space="preserve"> INDEX(notations!$1:$7,7,ROW(H250))</f>
        <v>0</v>
      </c>
      <c r="I254" s="59" t="e">
        <f>IF($F254/$H254&lt;Configuration!$D$18,Configuration!$H$18,IF($F254/$H254&lt;Configuration!$D$17,Configuration!$H$17,IF($F254/$H254&lt;=Configuration!$D$16,Configuration!$H$16,Configuration!$H$15)))</f>
        <v>#DIV/0!</v>
      </c>
      <c r="L254" s="54"/>
      <c r="M254" s="54"/>
      <c r="N254" s="54"/>
      <c r="O254" s="54"/>
      <c r="P254" s="54"/>
      <c r="Q254" s="54"/>
      <c r="R254" s="54"/>
      <c r="S254" s="54"/>
    </row>
    <row r="255" spans="1:19" x14ac:dyDescent="0.25">
      <c r="A255" s="44">
        <f>IF(B255="","",INDEX(notations!$1:$7,2,ROW(B251)))</f>
        <v>0</v>
      </c>
      <c r="B255" s="58">
        <f>INDEX(notations!$1:$7,1,ROW(B251))</f>
        <v>0</v>
      </c>
      <c r="C255" s="45">
        <f>INDEX(notations!$1:$7,3,ROW(B251))</f>
        <v>0</v>
      </c>
      <c r="D255" s="45">
        <f>INDEX(notations!$1:$7,5,ROW(D251))</f>
        <v>0</v>
      </c>
      <c r="E255" s="45">
        <f>INDEX(notations!$1:$7,6,ROW(E251))</f>
        <v>0</v>
      </c>
      <c r="F255" s="44">
        <f>IF(E255="","",VLOOKUP($D$2,notations!$B$9:$SJ$250,ROW(D249)+1,FALSE))</f>
        <v>0</v>
      </c>
      <c r="G255" s="44" t="s">
        <v>101</v>
      </c>
      <c r="H255" s="44">
        <f xml:space="preserve"> INDEX(notations!$1:$7,7,ROW(H251))</f>
        <v>0</v>
      </c>
      <c r="I255" s="59" t="e">
        <f>IF($F255/$H255&lt;Configuration!$D$18,Configuration!$H$18,IF($F255/$H255&lt;Configuration!$D$17,Configuration!$H$17,IF($F255/$H255&lt;=Configuration!$D$16,Configuration!$H$16,Configuration!$H$15)))</f>
        <v>#DIV/0!</v>
      </c>
      <c r="L255" s="54"/>
      <c r="M255" s="54"/>
      <c r="N255" s="54"/>
      <c r="O255" s="54"/>
      <c r="P255" s="54"/>
      <c r="Q255" s="54"/>
      <c r="R255" s="54"/>
      <c r="S255" s="54"/>
    </row>
    <row r="256" spans="1:19" x14ac:dyDescent="0.25">
      <c r="A256" s="44">
        <f>IF(B256="","",INDEX(notations!$1:$7,2,ROW(B252)))</f>
        <v>0</v>
      </c>
      <c r="B256" s="58">
        <f>INDEX(notations!$1:$7,1,ROW(B252))</f>
        <v>0</v>
      </c>
      <c r="C256" s="45">
        <f>INDEX(notations!$1:$7,3,ROW(B252))</f>
        <v>0</v>
      </c>
      <c r="D256" s="45">
        <f>INDEX(notations!$1:$7,5,ROW(D252))</f>
        <v>0</v>
      </c>
      <c r="E256" s="45">
        <f>INDEX(notations!$1:$7,6,ROW(E252))</f>
        <v>0</v>
      </c>
      <c r="F256" s="44">
        <f>IF(E256="","",VLOOKUP($D$2,notations!$B$9:$SJ$250,ROW(D250)+1,FALSE))</f>
        <v>0</v>
      </c>
      <c r="G256" s="44" t="s">
        <v>101</v>
      </c>
      <c r="H256" s="44">
        <f xml:space="preserve"> INDEX(notations!$1:$7,7,ROW(H252))</f>
        <v>0</v>
      </c>
      <c r="I256" s="59" t="e">
        <f>IF($F256/$H256&lt;Configuration!$D$18,Configuration!$H$18,IF($F256/$H256&lt;Configuration!$D$17,Configuration!$H$17,IF($F256/$H256&lt;=Configuration!$D$16,Configuration!$H$16,Configuration!$H$15)))</f>
        <v>#DIV/0!</v>
      </c>
      <c r="L256" s="54"/>
      <c r="M256" s="54"/>
      <c r="N256" s="54"/>
      <c r="O256" s="54"/>
      <c r="P256" s="54"/>
      <c r="Q256" s="54"/>
      <c r="R256" s="54"/>
      <c r="S256" s="54"/>
    </row>
    <row r="257" spans="1:19" x14ac:dyDescent="0.25">
      <c r="A257" s="44">
        <f>IF(B257="","",INDEX(notations!$1:$7,2,ROW(B253)))</f>
        <v>0</v>
      </c>
      <c r="B257" s="58">
        <f>INDEX(notations!$1:$7,1,ROW(B253))</f>
        <v>0</v>
      </c>
      <c r="C257" s="45">
        <f>INDEX(notations!$1:$7,3,ROW(B253))</f>
        <v>0</v>
      </c>
      <c r="D257" s="45">
        <f>INDEX(notations!$1:$7,5,ROW(D253))</f>
        <v>0</v>
      </c>
      <c r="E257" s="45">
        <f>INDEX(notations!$1:$7,6,ROW(E253))</f>
        <v>0</v>
      </c>
      <c r="F257" s="44">
        <f>IF(E257="","",VLOOKUP($D$2,notations!$B$9:$SJ$250,ROW(D251)+1,FALSE))</f>
        <v>0</v>
      </c>
      <c r="G257" s="44" t="s">
        <v>101</v>
      </c>
      <c r="H257" s="44">
        <f xml:space="preserve"> INDEX(notations!$1:$7,7,ROW(H253))</f>
        <v>0</v>
      </c>
      <c r="I257" s="59" t="e">
        <f>IF($F257/$H257&lt;Configuration!$D$18,Configuration!$H$18,IF($F257/$H257&lt;Configuration!$D$17,Configuration!$H$17,IF($F257/$H257&lt;=Configuration!$D$16,Configuration!$H$16,Configuration!$H$15)))</f>
        <v>#DIV/0!</v>
      </c>
      <c r="L257" s="54"/>
      <c r="M257" s="54"/>
      <c r="N257" s="54"/>
      <c r="O257" s="54"/>
      <c r="P257" s="54"/>
      <c r="Q257" s="54"/>
      <c r="R257" s="54"/>
      <c r="S257" s="54"/>
    </row>
    <row r="258" spans="1:19" x14ac:dyDescent="0.25">
      <c r="A258" s="44">
        <f>IF(B258="","",INDEX(notations!$1:$7,2,ROW(B254)))</f>
        <v>0</v>
      </c>
      <c r="B258" s="58">
        <f>INDEX(notations!$1:$7,1,ROW(B254))</f>
        <v>0</v>
      </c>
      <c r="C258" s="45">
        <f>INDEX(notations!$1:$7,3,ROW(B254))</f>
        <v>0</v>
      </c>
      <c r="D258" s="45">
        <f>INDEX(notations!$1:$7,5,ROW(D254))</f>
        <v>0</v>
      </c>
      <c r="E258" s="45">
        <f>INDEX(notations!$1:$7,6,ROW(E254))</f>
        <v>0</v>
      </c>
      <c r="F258" s="44">
        <f>IF(E258="","",VLOOKUP($D$2,notations!$B$9:$SJ$250,ROW(D252)+1,FALSE))</f>
        <v>0</v>
      </c>
      <c r="G258" s="44" t="s">
        <v>101</v>
      </c>
      <c r="H258" s="44">
        <f xml:space="preserve"> INDEX(notations!$1:$7,7,ROW(H254))</f>
        <v>0</v>
      </c>
      <c r="I258" s="59" t="e">
        <f>IF($F258/$H258&lt;Configuration!$D$18,Configuration!$H$18,IF($F258/$H258&lt;Configuration!$D$17,Configuration!$H$17,IF($F258/$H258&lt;=Configuration!$D$16,Configuration!$H$16,Configuration!$H$15)))</f>
        <v>#DIV/0!</v>
      </c>
      <c r="L258" s="54"/>
      <c r="M258" s="54"/>
      <c r="N258" s="54"/>
      <c r="O258" s="54"/>
      <c r="P258" s="54"/>
      <c r="Q258" s="54"/>
      <c r="R258" s="54"/>
      <c r="S258" s="54"/>
    </row>
    <row r="259" spans="1:19" x14ac:dyDescent="0.25">
      <c r="A259" s="44">
        <f>IF(B259="","",INDEX(notations!$1:$7,2,ROW(B255)))</f>
        <v>0</v>
      </c>
      <c r="B259" s="58">
        <f>INDEX(notations!$1:$7,1,ROW(B255))</f>
        <v>0</v>
      </c>
      <c r="C259" s="45">
        <f>INDEX(notations!$1:$7,3,ROW(B255))</f>
        <v>0</v>
      </c>
      <c r="D259" s="45">
        <f>INDEX(notations!$1:$7,5,ROW(D255))</f>
        <v>0</v>
      </c>
      <c r="E259" s="45">
        <f>INDEX(notations!$1:$7,6,ROW(E255))</f>
        <v>0</v>
      </c>
      <c r="F259" s="44">
        <f>IF(E259="","",VLOOKUP($D$2,notations!$B$9:$SJ$250,ROW(D253)+1,FALSE))</f>
        <v>0</v>
      </c>
      <c r="G259" s="44" t="s">
        <v>101</v>
      </c>
      <c r="H259" s="44">
        <f xml:space="preserve"> INDEX(notations!$1:$7,7,ROW(H255))</f>
        <v>0</v>
      </c>
      <c r="I259" s="59" t="e">
        <f>IF($F259/$H259&lt;Configuration!$D$18,Configuration!$H$18,IF($F259/$H259&lt;Configuration!$D$17,Configuration!$H$17,IF($F259/$H259&lt;=Configuration!$D$16,Configuration!$H$16,Configuration!$H$15)))</f>
        <v>#DIV/0!</v>
      </c>
      <c r="L259" s="54"/>
      <c r="M259" s="54"/>
      <c r="N259" s="54"/>
      <c r="O259" s="54"/>
      <c r="P259" s="54"/>
      <c r="Q259" s="54"/>
      <c r="R259" s="54"/>
      <c r="S259" s="54"/>
    </row>
    <row r="260" spans="1:19" x14ac:dyDescent="0.25">
      <c r="A260" s="44">
        <f>IF(B260="","",INDEX(notations!$1:$7,2,ROW(B256)))</f>
        <v>0</v>
      </c>
      <c r="B260" s="58">
        <f>INDEX(notations!$1:$7,1,ROW(B256))</f>
        <v>0</v>
      </c>
      <c r="C260" s="45">
        <f>INDEX(notations!$1:$7,3,ROW(B256))</f>
        <v>0</v>
      </c>
      <c r="D260" s="45">
        <f>INDEX(notations!$1:$7,5,ROW(D256))</f>
        <v>0</v>
      </c>
      <c r="E260" s="45">
        <f>INDEX(notations!$1:$7,6,ROW(E256))</f>
        <v>0</v>
      </c>
      <c r="F260" s="44">
        <f>IF(E260="","",VLOOKUP($D$2,notations!$B$9:$SJ$250,ROW(D254)+1,FALSE))</f>
        <v>0</v>
      </c>
      <c r="G260" s="44" t="s">
        <v>101</v>
      </c>
      <c r="H260" s="44">
        <f xml:space="preserve"> INDEX(notations!$1:$7,7,ROW(H256))</f>
        <v>0</v>
      </c>
      <c r="I260" s="59" t="e">
        <f>IF($F260/$H260&lt;Configuration!$D$18,Configuration!$H$18,IF($F260/$H260&lt;Configuration!$D$17,Configuration!$H$17,IF($F260/$H260&lt;=Configuration!$D$16,Configuration!$H$16,Configuration!$H$15)))</f>
        <v>#DIV/0!</v>
      </c>
      <c r="L260" s="54"/>
      <c r="M260" s="54"/>
      <c r="N260" s="54"/>
      <c r="O260" s="54"/>
      <c r="P260" s="54"/>
      <c r="Q260" s="54"/>
      <c r="R260" s="54"/>
      <c r="S260" s="54"/>
    </row>
    <row r="261" spans="1:19" x14ac:dyDescent="0.25">
      <c r="A261" s="44">
        <f>IF(B261="","",INDEX(notations!$1:$7,2,ROW(B257)))</f>
        <v>0</v>
      </c>
      <c r="B261" s="58">
        <f>INDEX(notations!$1:$7,1,ROW(B257))</f>
        <v>0</v>
      </c>
      <c r="C261" s="45">
        <f>INDEX(notations!$1:$7,3,ROW(B257))</f>
        <v>0</v>
      </c>
      <c r="D261" s="45">
        <f>INDEX(notations!$1:$7,5,ROW(D257))</f>
        <v>0</v>
      </c>
      <c r="E261" s="45">
        <f>INDEX(notations!$1:$7,6,ROW(E257))</f>
        <v>0</v>
      </c>
      <c r="F261" s="44">
        <f>IF(E261="","",VLOOKUP($D$2,notations!$B$9:$SJ$250,ROW(D255)+1,FALSE))</f>
        <v>0</v>
      </c>
      <c r="G261" s="44" t="s">
        <v>101</v>
      </c>
      <c r="H261" s="44">
        <f xml:space="preserve"> INDEX(notations!$1:$7,7,ROW(H257))</f>
        <v>0</v>
      </c>
      <c r="I261" s="59" t="e">
        <f>IF($F261/$H261&lt;Configuration!$D$18,Configuration!$H$18,IF($F261/$H261&lt;Configuration!$D$17,Configuration!$H$17,IF($F261/$H261&lt;=Configuration!$D$16,Configuration!$H$16,Configuration!$H$15)))</f>
        <v>#DIV/0!</v>
      </c>
      <c r="L261" s="54"/>
      <c r="M261" s="54"/>
      <c r="N261" s="54"/>
      <c r="O261" s="54"/>
      <c r="P261" s="54"/>
      <c r="Q261" s="54"/>
      <c r="R261" s="54"/>
      <c r="S261" s="54"/>
    </row>
    <row r="262" spans="1:19" x14ac:dyDescent="0.25">
      <c r="A262" s="44">
        <f>IF(B262="","",INDEX(notations!$1:$7,2,ROW(B258)))</f>
        <v>0</v>
      </c>
      <c r="B262" s="58">
        <f>INDEX(notations!$1:$7,1,ROW(B258))</f>
        <v>0</v>
      </c>
      <c r="C262" s="45">
        <f>INDEX(notations!$1:$7,3,ROW(B258))</f>
        <v>0</v>
      </c>
      <c r="D262" s="45">
        <f>INDEX(notations!$1:$7,5,ROW(D258))</f>
        <v>0</v>
      </c>
      <c r="E262" s="45">
        <f>INDEX(notations!$1:$7,6,ROW(E258))</f>
        <v>0</v>
      </c>
      <c r="F262" s="44">
        <f>IF(E262="","",VLOOKUP($D$2,notations!$B$9:$SJ$250,ROW(D256)+1,FALSE))</f>
        <v>0</v>
      </c>
      <c r="G262" s="44" t="s">
        <v>101</v>
      </c>
      <c r="H262" s="44">
        <f xml:space="preserve"> INDEX(notations!$1:$7,7,ROW(H258))</f>
        <v>0</v>
      </c>
      <c r="I262" s="59" t="e">
        <f>IF($F262/$H262&lt;Configuration!$D$18,Configuration!$H$18,IF($F262/$H262&lt;Configuration!$D$17,Configuration!$H$17,IF($F262/$H262&lt;=Configuration!$D$16,Configuration!$H$16,Configuration!$H$15)))</f>
        <v>#DIV/0!</v>
      </c>
      <c r="L262" s="54"/>
      <c r="M262" s="54"/>
      <c r="N262" s="54"/>
      <c r="O262" s="54"/>
      <c r="P262" s="54"/>
      <c r="Q262" s="54"/>
      <c r="R262" s="54"/>
      <c r="S262" s="54"/>
    </row>
    <row r="263" spans="1:19" x14ac:dyDescent="0.25">
      <c r="A263" s="44">
        <f>IF(B263="","",INDEX(notations!$1:$7,2,ROW(B259)))</f>
        <v>0</v>
      </c>
      <c r="B263" s="58">
        <f>INDEX(notations!$1:$7,1,ROW(B259))</f>
        <v>0</v>
      </c>
      <c r="C263" s="45">
        <f>INDEX(notations!$1:$7,3,ROW(B259))</f>
        <v>0</v>
      </c>
      <c r="D263" s="45">
        <f>INDEX(notations!$1:$7,5,ROW(D259))</f>
        <v>0</v>
      </c>
      <c r="E263" s="45">
        <f>INDEX(notations!$1:$7,6,ROW(E259))</f>
        <v>0</v>
      </c>
      <c r="F263" s="44">
        <f>IF(E263="","",VLOOKUP($D$2,notations!$B$9:$SJ$250,ROW(D257)+1,FALSE))</f>
        <v>0</v>
      </c>
      <c r="G263" s="44" t="s">
        <v>101</v>
      </c>
      <c r="H263" s="44">
        <f xml:space="preserve"> INDEX(notations!$1:$7,7,ROW(H259))</f>
        <v>0</v>
      </c>
      <c r="I263" s="59" t="e">
        <f>IF($F263/$H263&lt;Configuration!$D$18,Configuration!$H$18,IF($F263/$H263&lt;Configuration!$D$17,Configuration!$H$17,IF($F263/$H263&lt;=Configuration!$D$16,Configuration!$H$16,Configuration!$H$15)))</f>
        <v>#DIV/0!</v>
      </c>
      <c r="L263" s="54"/>
      <c r="M263" s="54"/>
      <c r="N263" s="54"/>
      <c r="O263" s="54"/>
      <c r="P263" s="54"/>
      <c r="Q263" s="54"/>
      <c r="R263" s="54"/>
      <c r="S263" s="54"/>
    </row>
    <row r="264" spans="1:19" x14ac:dyDescent="0.25">
      <c r="A264" s="44">
        <f>IF(B264="","",INDEX(notations!$1:$7,2,ROW(B260)))</f>
        <v>0</v>
      </c>
      <c r="B264" s="58">
        <f>INDEX(notations!$1:$7,1,ROW(B260))</f>
        <v>0</v>
      </c>
      <c r="C264" s="45">
        <f>INDEX(notations!$1:$7,3,ROW(B260))</f>
        <v>0</v>
      </c>
      <c r="D264" s="45">
        <f>INDEX(notations!$1:$7,5,ROW(D260))</f>
        <v>0</v>
      </c>
      <c r="E264" s="45">
        <f>INDEX(notations!$1:$7,6,ROW(E260))</f>
        <v>0</v>
      </c>
      <c r="F264" s="44">
        <f>IF(E264="","",VLOOKUP($D$2,notations!$B$9:$SJ$250,ROW(D258)+1,FALSE))</f>
        <v>0</v>
      </c>
      <c r="G264" s="44" t="s">
        <v>101</v>
      </c>
      <c r="H264" s="44">
        <f xml:space="preserve"> INDEX(notations!$1:$7,7,ROW(H260))</f>
        <v>0</v>
      </c>
      <c r="I264" s="59" t="e">
        <f>IF($F264/$H264&lt;Configuration!$D$18,Configuration!$H$18,IF($F264/$H264&lt;Configuration!$D$17,Configuration!$H$17,IF($F264/$H264&lt;=Configuration!$D$16,Configuration!$H$16,Configuration!$H$15)))</f>
        <v>#DIV/0!</v>
      </c>
      <c r="L264" s="54"/>
      <c r="M264" s="54"/>
      <c r="N264" s="54"/>
      <c r="O264" s="54"/>
      <c r="P264" s="54"/>
      <c r="Q264" s="54"/>
      <c r="R264" s="54"/>
      <c r="S264" s="54"/>
    </row>
    <row r="265" spans="1:19" x14ac:dyDescent="0.25">
      <c r="A265" s="44">
        <f>IF(B265="","",INDEX(notations!$1:$7,2,ROW(B261)))</f>
        <v>0</v>
      </c>
      <c r="B265" s="58">
        <f>INDEX(notations!$1:$7,1,ROW(B261))</f>
        <v>0</v>
      </c>
      <c r="C265" s="45">
        <f>INDEX(notations!$1:$7,3,ROW(B261))</f>
        <v>0</v>
      </c>
      <c r="D265" s="45">
        <f>INDEX(notations!$1:$7,5,ROW(D261))</f>
        <v>0</v>
      </c>
      <c r="E265" s="45">
        <f>INDEX(notations!$1:$7,6,ROW(E261))</f>
        <v>0</v>
      </c>
      <c r="F265" s="44">
        <f>IF(E265="","",VLOOKUP($D$2,notations!$B$9:$SJ$250,ROW(D259)+1,FALSE))</f>
        <v>0</v>
      </c>
      <c r="G265" s="44" t="s">
        <v>101</v>
      </c>
      <c r="H265" s="44">
        <f xml:space="preserve"> INDEX(notations!$1:$7,7,ROW(H261))</f>
        <v>0</v>
      </c>
      <c r="I265" s="59" t="e">
        <f>IF($F265/$H265&lt;Configuration!$D$18,Configuration!$H$18,IF($F265/$H265&lt;Configuration!$D$17,Configuration!$H$17,IF($F265/$H265&lt;=Configuration!$D$16,Configuration!$H$16,Configuration!$H$15)))</f>
        <v>#DIV/0!</v>
      </c>
      <c r="L265" s="54"/>
      <c r="M265" s="54"/>
      <c r="N265" s="54"/>
      <c r="O265" s="54"/>
      <c r="P265" s="54"/>
      <c r="Q265" s="54"/>
      <c r="R265" s="54"/>
      <c r="S265" s="54"/>
    </row>
    <row r="266" spans="1:19" x14ac:dyDescent="0.25">
      <c r="A266" s="44">
        <f>IF(B266="","",INDEX(notations!$1:$7,2,ROW(B262)))</f>
        <v>0</v>
      </c>
      <c r="B266" s="58">
        <f>INDEX(notations!$1:$7,1,ROW(B262))</f>
        <v>0</v>
      </c>
      <c r="C266" s="45">
        <f>INDEX(notations!$1:$7,3,ROW(B262))</f>
        <v>0</v>
      </c>
      <c r="D266" s="45">
        <f>INDEX(notations!$1:$7,5,ROW(D262))</f>
        <v>0</v>
      </c>
      <c r="E266" s="45">
        <f>INDEX(notations!$1:$7,6,ROW(E262))</f>
        <v>0</v>
      </c>
      <c r="F266" s="44">
        <f>IF(E266="","",VLOOKUP($D$2,notations!$B$9:$SJ$250,ROW(D260)+1,FALSE))</f>
        <v>0</v>
      </c>
      <c r="G266" s="44" t="s">
        <v>101</v>
      </c>
      <c r="H266" s="44">
        <f xml:space="preserve"> INDEX(notations!$1:$7,7,ROW(H262))</f>
        <v>0</v>
      </c>
      <c r="I266" s="59" t="e">
        <f>IF($F266/$H266&lt;Configuration!$D$18,Configuration!$H$18,IF($F266/$H266&lt;Configuration!$D$17,Configuration!$H$17,IF($F266/$H266&lt;=Configuration!$D$16,Configuration!$H$16,Configuration!$H$15)))</f>
        <v>#DIV/0!</v>
      </c>
      <c r="L266" s="54"/>
      <c r="M266" s="54"/>
      <c r="N266" s="54"/>
      <c r="O266" s="54"/>
      <c r="P266" s="54"/>
      <c r="Q266" s="54"/>
      <c r="R266" s="54"/>
      <c r="S266" s="54"/>
    </row>
    <row r="267" spans="1:19" x14ac:dyDescent="0.25">
      <c r="A267" s="44">
        <f>IF(B267="","",INDEX(notations!$1:$7,2,ROW(B263)))</f>
        <v>0</v>
      </c>
      <c r="B267" s="58">
        <f>INDEX(notations!$1:$7,1,ROW(B263))</f>
        <v>0</v>
      </c>
      <c r="C267" s="45">
        <f>INDEX(notations!$1:$7,3,ROW(B263))</f>
        <v>0</v>
      </c>
      <c r="D267" s="45">
        <f>INDEX(notations!$1:$7,5,ROW(D263))</f>
        <v>0</v>
      </c>
      <c r="E267" s="45">
        <f>INDEX(notations!$1:$7,6,ROW(E263))</f>
        <v>0</v>
      </c>
      <c r="F267" s="44">
        <f>IF(E267="","",VLOOKUP($D$2,notations!$B$9:$SJ$250,ROW(D261)+1,FALSE))</f>
        <v>0</v>
      </c>
      <c r="G267" s="44" t="s">
        <v>101</v>
      </c>
      <c r="H267" s="44">
        <f xml:space="preserve"> INDEX(notations!$1:$7,7,ROW(H263))</f>
        <v>0</v>
      </c>
      <c r="I267" s="59" t="e">
        <f>IF($F267/$H267&lt;Configuration!$D$18,Configuration!$H$18,IF($F267/$H267&lt;Configuration!$D$17,Configuration!$H$17,IF($F267/$H267&lt;=Configuration!$D$16,Configuration!$H$16,Configuration!$H$15)))</f>
        <v>#DIV/0!</v>
      </c>
      <c r="L267" s="54"/>
      <c r="M267" s="54"/>
      <c r="N267" s="54"/>
      <c r="O267" s="54"/>
      <c r="P267" s="54"/>
      <c r="Q267" s="54"/>
      <c r="R267" s="54"/>
      <c r="S267" s="54"/>
    </row>
    <row r="268" spans="1:19" x14ac:dyDescent="0.25">
      <c r="A268" s="44">
        <f>IF(B268="","",INDEX(notations!$1:$7,2,ROW(B264)))</f>
        <v>0</v>
      </c>
      <c r="B268" s="58">
        <f>INDEX(notations!$1:$7,1,ROW(B264))</f>
        <v>0</v>
      </c>
      <c r="C268" s="45">
        <f>INDEX(notations!$1:$7,3,ROW(B264))</f>
        <v>0</v>
      </c>
      <c r="D268" s="45">
        <f>INDEX(notations!$1:$7,5,ROW(D264))</f>
        <v>0</v>
      </c>
      <c r="E268" s="45">
        <f>INDEX(notations!$1:$7,6,ROW(E264))</f>
        <v>0</v>
      </c>
      <c r="F268" s="44">
        <f>IF(E268="","",VLOOKUP($D$2,notations!$B$9:$SJ$250,ROW(D262)+1,FALSE))</f>
        <v>0</v>
      </c>
      <c r="G268" s="44" t="s">
        <v>101</v>
      </c>
      <c r="H268" s="44">
        <f xml:space="preserve"> INDEX(notations!$1:$7,7,ROW(H264))</f>
        <v>0</v>
      </c>
      <c r="I268" s="59" t="e">
        <f>IF($F268/$H268&lt;Configuration!$D$18,Configuration!$H$18,IF($F268/$H268&lt;Configuration!$D$17,Configuration!$H$17,IF($F268/$H268&lt;=Configuration!$D$16,Configuration!$H$16,Configuration!$H$15)))</f>
        <v>#DIV/0!</v>
      </c>
      <c r="L268" s="54"/>
      <c r="M268" s="54"/>
      <c r="N268" s="54"/>
      <c r="O268" s="54"/>
      <c r="P268" s="54"/>
      <c r="Q268" s="54"/>
      <c r="R268" s="54"/>
      <c r="S268" s="54"/>
    </row>
    <row r="269" spans="1:19" x14ac:dyDescent="0.25">
      <c r="A269" s="44">
        <f>IF(B269="","",INDEX(notations!$1:$7,2,ROW(B265)))</f>
        <v>0</v>
      </c>
      <c r="B269" s="58">
        <f>INDEX(notations!$1:$7,1,ROW(B265))</f>
        <v>0</v>
      </c>
      <c r="C269" s="45">
        <f>INDEX(notations!$1:$7,3,ROW(B265))</f>
        <v>0</v>
      </c>
      <c r="D269" s="45">
        <f>INDEX(notations!$1:$7,5,ROW(D265))</f>
        <v>0</v>
      </c>
      <c r="E269" s="45">
        <f>INDEX(notations!$1:$7,6,ROW(E265))</f>
        <v>0</v>
      </c>
      <c r="F269" s="44">
        <f>IF(E269="","",VLOOKUP($D$2,notations!$B$9:$SJ$250,ROW(D263)+1,FALSE))</f>
        <v>0</v>
      </c>
      <c r="G269" s="44" t="s">
        <v>101</v>
      </c>
      <c r="H269" s="44">
        <f xml:space="preserve"> INDEX(notations!$1:$7,7,ROW(H265))</f>
        <v>0</v>
      </c>
      <c r="I269" s="59" t="e">
        <f>IF($F269/$H269&lt;Configuration!$D$18,Configuration!$H$18,IF($F269/$H269&lt;Configuration!$D$17,Configuration!$H$17,IF($F269/$H269&lt;=Configuration!$D$16,Configuration!$H$16,Configuration!$H$15)))</f>
        <v>#DIV/0!</v>
      </c>
      <c r="L269" s="54"/>
      <c r="M269" s="54"/>
      <c r="N269" s="54"/>
      <c r="O269" s="54"/>
      <c r="P269" s="54"/>
      <c r="Q269" s="54"/>
      <c r="R269" s="54"/>
      <c r="S269" s="54"/>
    </row>
    <row r="270" spans="1:19" x14ac:dyDescent="0.25">
      <c r="A270" s="44">
        <f>IF(B270="","",INDEX(notations!$1:$7,2,ROW(B266)))</f>
        <v>0</v>
      </c>
      <c r="B270" s="58">
        <f>INDEX(notations!$1:$7,1,ROW(B266))</f>
        <v>0</v>
      </c>
      <c r="C270" s="45">
        <f>INDEX(notations!$1:$7,3,ROW(B266))</f>
        <v>0</v>
      </c>
      <c r="D270" s="45">
        <f>INDEX(notations!$1:$7,5,ROW(D266))</f>
        <v>0</v>
      </c>
      <c r="E270" s="45">
        <f>INDEX(notations!$1:$7,6,ROW(E266))</f>
        <v>0</v>
      </c>
      <c r="F270" s="44">
        <f>IF(E270="","",VLOOKUP($D$2,notations!$B$9:$SJ$250,ROW(D264)+1,FALSE))</f>
        <v>0</v>
      </c>
      <c r="G270" s="44" t="s">
        <v>101</v>
      </c>
      <c r="H270" s="44">
        <f xml:space="preserve"> INDEX(notations!$1:$7,7,ROW(H266))</f>
        <v>0</v>
      </c>
      <c r="I270" s="59" t="e">
        <f>IF($F270/$H270&lt;Configuration!$D$18,Configuration!$H$18,IF($F270/$H270&lt;Configuration!$D$17,Configuration!$H$17,IF($F270/$H270&lt;=Configuration!$D$16,Configuration!$H$16,Configuration!$H$15)))</f>
        <v>#DIV/0!</v>
      </c>
      <c r="L270" s="54"/>
      <c r="M270" s="54"/>
      <c r="N270" s="54"/>
      <c r="O270" s="54"/>
      <c r="P270" s="54"/>
      <c r="Q270" s="54"/>
      <c r="R270" s="54"/>
      <c r="S270" s="54"/>
    </row>
    <row r="271" spans="1:19" x14ac:dyDescent="0.25">
      <c r="A271" s="44">
        <f>IF(B271="","",INDEX(notations!$1:$7,2,ROW(B267)))</f>
        <v>0</v>
      </c>
      <c r="B271" s="58">
        <f>INDEX(notations!$1:$7,1,ROW(B267))</f>
        <v>0</v>
      </c>
      <c r="C271" s="45">
        <f>INDEX(notations!$1:$7,3,ROW(B267))</f>
        <v>0</v>
      </c>
      <c r="D271" s="45">
        <f>INDEX(notations!$1:$7,5,ROW(D267))</f>
        <v>0</v>
      </c>
      <c r="E271" s="45">
        <f>INDEX(notations!$1:$7,6,ROW(E267))</f>
        <v>0</v>
      </c>
      <c r="F271" s="44">
        <f>IF(E271="","",VLOOKUP($D$2,notations!$B$9:$SJ$250,ROW(D265)+1,FALSE))</f>
        <v>0</v>
      </c>
      <c r="G271" s="44" t="s">
        <v>101</v>
      </c>
      <c r="H271" s="44">
        <f xml:space="preserve"> INDEX(notations!$1:$7,7,ROW(H267))</f>
        <v>0</v>
      </c>
      <c r="I271" s="59" t="e">
        <f>IF($F271/$H271&lt;Configuration!$D$18,Configuration!$H$18,IF($F271/$H271&lt;Configuration!$D$17,Configuration!$H$17,IF($F271/$H271&lt;=Configuration!$D$16,Configuration!$H$16,Configuration!$H$15)))</f>
        <v>#DIV/0!</v>
      </c>
      <c r="L271" s="54"/>
      <c r="M271" s="54"/>
      <c r="N271" s="54"/>
      <c r="O271" s="54"/>
      <c r="P271" s="54"/>
      <c r="Q271" s="54"/>
      <c r="R271" s="54"/>
      <c r="S271" s="54"/>
    </row>
    <row r="272" spans="1:19" x14ac:dyDescent="0.25">
      <c r="A272" s="44">
        <f>IF(B272="","",INDEX(notations!$1:$7,2,ROW(B268)))</f>
        <v>0</v>
      </c>
      <c r="B272" s="58">
        <f>INDEX(notations!$1:$7,1,ROW(B268))</f>
        <v>0</v>
      </c>
      <c r="C272" s="45">
        <f>INDEX(notations!$1:$7,3,ROW(B268))</f>
        <v>0</v>
      </c>
      <c r="D272" s="45">
        <f>INDEX(notations!$1:$7,5,ROW(D268))</f>
        <v>0</v>
      </c>
      <c r="E272" s="45">
        <f>INDEX(notations!$1:$7,6,ROW(E268))</f>
        <v>0</v>
      </c>
      <c r="F272" s="44">
        <f>IF(E272="","",VLOOKUP($D$2,notations!$B$9:$SJ$250,ROW(D266)+1,FALSE))</f>
        <v>0</v>
      </c>
      <c r="G272" s="44" t="s">
        <v>101</v>
      </c>
      <c r="H272" s="44">
        <f xml:space="preserve"> INDEX(notations!$1:$7,7,ROW(H268))</f>
        <v>0</v>
      </c>
      <c r="I272" s="59" t="e">
        <f>IF($F272/$H272&lt;Configuration!$D$18,Configuration!$H$18,IF($F272/$H272&lt;Configuration!$D$17,Configuration!$H$17,IF($F272/$H272&lt;=Configuration!$D$16,Configuration!$H$16,Configuration!$H$15)))</f>
        <v>#DIV/0!</v>
      </c>
      <c r="L272" s="54"/>
      <c r="M272" s="54"/>
      <c r="N272" s="54"/>
      <c r="O272" s="54"/>
      <c r="P272" s="54"/>
      <c r="Q272" s="54"/>
      <c r="R272" s="54"/>
      <c r="S272" s="54"/>
    </row>
    <row r="273" spans="1:19" x14ac:dyDescent="0.25">
      <c r="A273" s="44">
        <f>IF(B273="","",INDEX(notations!$1:$7,2,ROW(B269)))</f>
        <v>0</v>
      </c>
      <c r="B273" s="58">
        <f>INDEX(notations!$1:$7,1,ROW(B269))</f>
        <v>0</v>
      </c>
      <c r="C273" s="45">
        <f>INDEX(notations!$1:$7,3,ROW(B269))</f>
        <v>0</v>
      </c>
      <c r="D273" s="45">
        <f>INDEX(notations!$1:$7,5,ROW(D269))</f>
        <v>0</v>
      </c>
      <c r="E273" s="45">
        <f>INDEX(notations!$1:$7,6,ROW(E269))</f>
        <v>0</v>
      </c>
      <c r="F273" s="44">
        <f>IF(E273="","",VLOOKUP($D$2,notations!$B$9:$SJ$250,ROW(D267)+1,FALSE))</f>
        <v>0</v>
      </c>
      <c r="G273" s="44" t="s">
        <v>101</v>
      </c>
      <c r="H273" s="44">
        <f xml:space="preserve"> INDEX(notations!$1:$7,7,ROW(H269))</f>
        <v>0</v>
      </c>
      <c r="I273" s="59" t="e">
        <f>IF($F273/$H273&lt;Configuration!$D$18,Configuration!$H$18,IF($F273/$H273&lt;Configuration!$D$17,Configuration!$H$17,IF($F273/$H273&lt;=Configuration!$D$16,Configuration!$H$16,Configuration!$H$15)))</f>
        <v>#DIV/0!</v>
      </c>
      <c r="L273" s="54"/>
      <c r="M273" s="54"/>
      <c r="N273" s="54"/>
      <c r="O273" s="54"/>
      <c r="P273" s="54"/>
      <c r="Q273" s="54"/>
      <c r="R273" s="54"/>
      <c r="S273" s="54"/>
    </row>
    <row r="274" spans="1:19" x14ac:dyDescent="0.25">
      <c r="A274" s="44">
        <f>IF(B274="","",INDEX(notations!$1:$7,2,ROW(B270)))</f>
        <v>0</v>
      </c>
      <c r="B274" s="58">
        <f>INDEX(notations!$1:$7,1,ROW(B270))</f>
        <v>0</v>
      </c>
      <c r="C274" s="45">
        <f>INDEX(notations!$1:$7,3,ROW(B270))</f>
        <v>0</v>
      </c>
      <c r="D274" s="45">
        <f>INDEX(notations!$1:$7,5,ROW(D270))</f>
        <v>0</v>
      </c>
      <c r="E274" s="45">
        <f>INDEX(notations!$1:$7,6,ROW(E270))</f>
        <v>0</v>
      </c>
      <c r="F274" s="44">
        <f>IF(E274="","",VLOOKUP($D$2,notations!$B$9:$SJ$250,ROW(D268)+1,FALSE))</f>
        <v>0</v>
      </c>
      <c r="G274" s="44" t="s">
        <v>101</v>
      </c>
      <c r="H274" s="44">
        <f xml:space="preserve"> INDEX(notations!$1:$7,7,ROW(H270))</f>
        <v>0</v>
      </c>
      <c r="I274" s="59" t="e">
        <f>IF($F274/$H274&lt;Configuration!$D$18,Configuration!$H$18,IF($F274/$H274&lt;Configuration!$D$17,Configuration!$H$17,IF($F274/$H274&lt;=Configuration!$D$16,Configuration!$H$16,Configuration!$H$15)))</f>
        <v>#DIV/0!</v>
      </c>
      <c r="L274" s="54"/>
      <c r="M274" s="54"/>
      <c r="N274" s="54"/>
      <c r="O274" s="54"/>
      <c r="P274" s="54"/>
      <c r="Q274" s="54"/>
      <c r="R274" s="54"/>
      <c r="S274" s="54"/>
    </row>
    <row r="275" spans="1:19" x14ac:dyDescent="0.25">
      <c r="A275" s="44">
        <f>IF(B275="","",INDEX(notations!$1:$7,2,ROW(B271)))</f>
        <v>0</v>
      </c>
      <c r="B275" s="58">
        <f>INDEX(notations!$1:$7,1,ROW(B271))</f>
        <v>0</v>
      </c>
      <c r="C275" s="45">
        <f>INDEX(notations!$1:$7,3,ROW(B271))</f>
        <v>0</v>
      </c>
      <c r="D275" s="45">
        <f>INDEX(notations!$1:$7,5,ROW(D271))</f>
        <v>0</v>
      </c>
      <c r="E275" s="45">
        <f>INDEX(notations!$1:$7,6,ROW(E271))</f>
        <v>0</v>
      </c>
      <c r="F275" s="44">
        <f>IF(E275="","",VLOOKUP($D$2,notations!$B$9:$SJ$250,ROW(D269)+1,FALSE))</f>
        <v>0</v>
      </c>
      <c r="G275" s="44" t="s">
        <v>101</v>
      </c>
      <c r="H275" s="44">
        <f xml:space="preserve"> INDEX(notations!$1:$7,7,ROW(H271))</f>
        <v>0</v>
      </c>
      <c r="I275" s="59" t="e">
        <f>IF($F275/$H275&lt;Configuration!$D$18,Configuration!$H$18,IF($F275/$H275&lt;Configuration!$D$17,Configuration!$H$17,IF($F275/$H275&lt;=Configuration!$D$16,Configuration!$H$16,Configuration!$H$15)))</f>
        <v>#DIV/0!</v>
      </c>
      <c r="L275" s="54"/>
      <c r="M275" s="54"/>
      <c r="N275" s="54"/>
      <c r="O275" s="54"/>
      <c r="P275" s="54"/>
      <c r="Q275" s="54"/>
      <c r="R275" s="54"/>
      <c r="S275" s="54"/>
    </row>
    <row r="276" spans="1:19" x14ac:dyDescent="0.25">
      <c r="A276" s="44">
        <f>IF(B276="","",INDEX(notations!$1:$7,2,ROW(B272)))</f>
        <v>0</v>
      </c>
      <c r="B276" s="58">
        <f>INDEX(notations!$1:$7,1,ROW(B272))</f>
        <v>0</v>
      </c>
      <c r="C276" s="45">
        <f>INDEX(notations!$1:$7,3,ROW(B272))</f>
        <v>0</v>
      </c>
      <c r="D276" s="45">
        <f>INDEX(notations!$1:$7,5,ROW(D272))</f>
        <v>0</v>
      </c>
      <c r="E276" s="45">
        <f>INDEX(notations!$1:$7,6,ROW(E272))</f>
        <v>0</v>
      </c>
      <c r="F276" s="44">
        <f>IF(E276="","",VLOOKUP($D$2,notations!$B$9:$SJ$250,ROW(D270)+1,FALSE))</f>
        <v>0</v>
      </c>
      <c r="G276" s="44" t="s">
        <v>101</v>
      </c>
      <c r="H276" s="44">
        <f xml:space="preserve"> INDEX(notations!$1:$7,7,ROW(H272))</f>
        <v>0</v>
      </c>
      <c r="I276" s="59" t="e">
        <f>IF($F276/$H276&lt;Configuration!$D$18,Configuration!$H$18,IF($F276/$H276&lt;Configuration!$D$17,Configuration!$H$17,IF($F276/$H276&lt;=Configuration!$D$16,Configuration!$H$16,Configuration!$H$15)))</f>
        <v>#DIV/0!</v>
      </c>
      <c r="L276" s="54"/>
      <c r="M276" s="54"/>
      <c r="N276" s="54"/>
      <c r="O276" s="54"/>
      <c r="P276" s="54"/>
      <c r="Q276" s="54"/>
      <c r="R276" s="54"/>
      <c r="S276" s="54"/>
    </row>
    <row r="277" spans="1:19" x14ac:dyDescent="0.25">
      <c r="A277" s="44">
        <f>IF(B277="","",INDEX(notations!$1:$7,2,ROW(B273)))</f>
        <v>0</v>
      </c>
      <c r="B277" s="58">
        <f>INDEX(notations!$1:$7,1,ROW(B273))</f>
        <v>0</v>
      </c>
      <c r="C277" s="45">
        <f>INDEX(notations!$1:$7,3,ROW(B273))</f>
        <v>0</v>
      </c>
      <c r="D277" s="45">
        <f>INDEX(notations!$1:$7,5,ROW(D273))</f>
        <v>0</v>
      </c>
      <c r="E277" s="45">
        <f>INDEX(notations!$1:$7,6,ROW(E273))</f>
        <v>0</v>
      </c>
      <c r="F277" s="44">
        <f>IF(E277="","",VLOOKUP($D$2,notations!$B$9:$SJ$250,ROW(D271)+1,FALSE))</f>
        <v>0</v>
      </c>
      <c r="G277" s="44" t="s">
        <v>101</v>
      </c>
      <c r="H277" s="44">
        <f xml:space="preserve"> INDEX(notations!$1:$7,7,ROW(H273))</f>
        <v>0</v>
      </c>
      <c r="I277" s="59" t="e">
        <f>IF($F277/$H277&lt;Configuration!$D$18,Configuration!$H$18,IF($F277/$H277&lt;Configuration!$D$17,Configuration!$H$17,IF($F277/$H277&lt;=Configuration!$D$16,Configuration!$H$16,Configuration!$H$15)))</f>
        <v>#DIV/0!</v>
      </c>
      <c r="L277" s="54"/>
      <c r="M277" s="54"/>
      <c r="N277" s="54"/>
      <c r="O277" s="54"/>
      <c r="P277" s="54"/>
      <c r="Q277" s="54"/>
      <c r="R277" s="54"/>
      <c r="S277" s="54"/>
    </row>
    <row r="278" spans="1:19" x14ac:dyDescent="0.25">
      <c r="A278" s="44">
        <f>IF(B278="","",INDEX(notations!$1:$7,2,ROW(B274)))</f>
        <v>0</v>
      </c>
      <c r="B278" s="58">
        <f>INDEX(notations!$1:$7,1,ROW(B274))</f>
        <v>0</v>
      </c>
      <c r="C278" s="45">
        <f>INDEX(notations!$1:$7,3,ROW(B274))</f>
        <v>0</v>
      </c>
      <c r="D278" s="45">
        <f>INDEX(notations!$1:$7,5,ROW(D274))</f>
        <v>0</v>
      </c>
      <c r="E278" s="45">
        <f>INDEX(notations!$1:$7,6,ROW(E274))</f>
        <v>0</v>
      </c>
      <c r="F278" s="44">
        <f>IF(E278="","",VLOOKUP($D$2,notations!$B$9:$SJ$250,ROW(D272)+1,FALSE))</f>
        <v>0</v>
      </c>
      <c r="G278" s="44" t="s">
        <v>101</v>
      </c>
      <c r="H278" s="44">
        <f xml:space="preserve"> INDEX(notations!$1:$7,7,ROW(H274))</f>
        <v>0</v>
      </c>
      <c r="I278" s="59" t="e">
        <f>IF($F278/$H278&lt;Configuration!$D$18,Configuration!$H$18,IF($F278/$H278&lt;Configuration!$D$17,Configuration!$H$17,IF($F278/$H278&lt;=Configuration!$D$16,Configuration!$H$16,Configuration!$H$15)))</f>
        <v>#DIV/0!</v>
      </c>
      <c r="L278" s="54"/>
      <c r="M278" s="54"/>
      <c r="N278" s="54"/>
      <c r="O278" s="54"/>
      <c r="P278" s="54"/>
      <c r="Q278" s="54"/>
      <c r="R278" s="54"/>
      <c r="S278" s="54"/>
    </row>
    <row r="279" spans="1:19" x14ac:dyDescent="0.25">
      <c r="A279" s="44">
        <f>IF(B279="","",INDEX(notations!$1:$7,2,ROW(B275)))</f>
        <v>0</v>
      </c>
      <c r="B279" s="58">
        <f>INDEX(notations!$1:$7,1,ROW(B275))</f>
        <v>0</v>
      </c>
      <c r="C279" s="45">
        <f>INDEX(notations!$1:$7,3,ROW(B275))</f>
        <v>0</v>
      </c>
      <c r="D279" s="45">
        <f>INDEX(notations!$1:$7,5,ROW(D275))</f>
        <v>0</v>
      </c>
      <c r="E279" s="45">
        <f>INDEX(notations!$1:$7,6,ROW(E275))</f>
        <v>0</v>
      </c>
      <c r="F279" s="44">
        <f>IF(E279="","",VLOOKUP($D$2,notations!$B$9:$SJ$250,ROW(D273)+1,FALSE))</f>
        <v>0</v>
      </c>
      <c r="G279" s="44" t="s">
        <v>101</v>
      </c>
      <c r="H279" s="44">
        <f xml:space="preserve"> INDEX(notations!$1:$7,7,ROW(H275))</f>
        <v>0</v>
      </c>
      <c r="I279" s="59" t="e">
        <f>IF($F279/$H279&lt;Configuration!$D$18,Configuration!$H$18,IF($F279/$H279&lt;Configuration!$D$17,Configuration!$H$17,IF($F279/$H279&lt;=Configuration!$D$16,Configuration!$H$16,Configuration!$H$15)))</f>
        <v>#DIV/0!</v>
      </c>
      <c r="L279" s="54"/>
      <c r="M279" s="54"/>
      <c r="N279" s="54"/>
      <c r="O279" s="54"/>
      <c r="P279" s="54"/>
      <c r="Q279" s="54"/>
      <c r="R279" s="54"/>
      <c r="S279" s="54"/>
    </row>
    <row r="280" spans="1:19" x14ac:dyDescent="0.25">
      <c r="A280" s="44">
        <f>IF(B280="","",INDEX(notations!$1:$7,2,ROW(B276)))</f>
        <v>0</v>
      </c>
      <c r="B280" s="58">
        <f>INDEX(notations!$1:$7,1,ROW(B276))</f>
        <v>0</v>
      </c>
      <c r="C280" s="45">
        <f>INDEX(notations!$1:$7,3,ROW(B276))</f>
        <v>0</v>
      </c>
      <c r="D280" s="45">
        <f>INDEX(notations!$1:$7,5,ROW(D276))</f>
        <v>0</v>
      </c>
      <c r="E280" s="45">
        <f>INDEX(notations!$1:$7,6,ROW(E276))</f>
        <v>0</v>
      </c>
      <c r="F280" s="44">
        <f>IF(E280="","",VLOOKUP($D$2,notations!$B$9:$SJ$250,ROW(D274)+1,FALSE))</f>
        <v>0</v>
      </c>
      <c r="G280" s="44" t="s">
        <v>101</v>
      </c>
      <c r="H280" s="44">
        <f xml:space="preserve"> INDEX(notations!$1:$7,7,ROW(H276))</f>
        <v>0</v>
      </c>
      <c r="I280" s="59" t="e">
        <f>IF($F280/$H280&lt;Configuration!$D$18,Configuration!$H$18,IF($F280/$H280&lt;Configuration!$D$17,Configuration!$H$17,IF($F280/$H280&lt;=Configuration!$D$16,Configuration!$H$16,Configuration!$H$15)))</f>
        <v>#DIV/0!</v>
      </c>
      <c r="L280" s="54"/>
      <c r="M280" s="54"/>
      <c r="N280" s="54"/>
      <c r="O280" s="54"/>
      <c r="P280" s="54"/>
      <c r="Q280" s="54"/>
      <c r="R280" s="54"/>
      <c r="S280" s="54"/>
    </row>
    <row r="281" spans="1:19" x14ac:dyDescent="0.25">
      <c r="A281" s="44">
        <f>IF(B281="","",INDEX(notations!$1:$7,2,ROW(B277)))</f>
        <v>0</v>
      </c>
      <c r="B281" s="58">
        <f>INDEX(notations!$1:$7,1,ROW(B277))</f>
        <v>0</v>
      </c>
      <c r="C281" s="45">
        <f>INDEX(notations!$1:$7,3,ROW(B277))</f>
        <v>0</v>
      </c>
      <c r="D281" s="45">
        <f>INDEX(notations!$1:$7,5,ROW(D277))</f>
        <v>0</v>
      </c>
      <c r="E281" s="45">
        <f>INDEX(notations!$1:$7,6,ROW(E277))</f>
        <v>0</v>
      </c>
      <c r="F281" s="44">
        <f>IF(E281="","",VLOOKUP($D$2,notations!$B$9:$SJ$250,ROW(D275)+1,FALSE))</f>
        <v>0</v>
      </c>
      <c r="G281" s="44" t="s">
        <v>101</v>
      </c>
      <c r="H281" s="44">
        <f xml:space="preserve"> INDEX(notations!$1:$7,7,ROW(H277))</f>
        <v>0</v>
      </c>
      <c r="I281" s="59" t="e">
        <f>IF($F281/$H281&lt;Configuration!$D$18,Configuration!$H$18,IF($F281/$H281&lt;Configuration!$D$17,Configuration!$H$17,IF($F281/$H281&lt;=Configuration!$D$16,Configuration!$H$16,Configuration!$H$15)))</f>
        <v>#DIV/0!</v>
      </c>
      <c r="L281" s="54"/>
      <c r="M281" s="54"/>
      <c r="N281" s="54"/>
      <c r="O281" s="54"/>
      <c r="P281" s="54"/>
      <c r="Q281" s="54"/>
      <c r="R281" s="54"/>
      <c r="S281" s="54"/>
    </row>
    <row r="282" spans="1:19" x14ac:dyDescent="0.25">
      <c r="A282" s="44">
        <f>IF(B282="","",INDEX(notations!$1:$7,2,ROW(B278)))</f>
        <v>0</v>
      </c>
      <c r="B282" s="58">
        <f>INDEX(notations!$1:$7,1,ROW(B278))</f>
        <v>0</v>
      </c>
      <c r="C282" s="45">
        <f>INDEX(notations!$1:$7,3,ROW(B278))</f>
        <v>0</v>
      </c>
      <c r="D282" s="45">
        <f>INDEX(notations!$1:$7,5,ROW(D278))</f>
        <v>0</v>
      </c>
      <c r="E282" s="45">
        <f>INDEX(notations!$1:$7,6,ROW(E278))</f>
        <v>0</v>
      </c>
      <c r="F282" s="44">
        <f>IF(E282="","",VLOOKUP($D$2,notations!$B$9:$SJ$250,ROW(D276)+1,FALSE))</f>
        <v>0</v>
      </c>
      <c r="G282" s="44" t="s">
        <v>101</v>
      </c>
      <c r="H282" s="44">
        <f xml:space="preserve"> INDEX(notations!$1:$7,7,ROW(H278))</f>
        <v>0</v>
      </c>
      <c r="I282" s="59" t="e">
        <f>IF($F282/$H282&lt;Configuration!$D$18,Configuration!$H$18,IF($F282/$H282&lt;Configuration!$D$17,Configuration!$H$17,IF($F282/$H282&lt;=Configuration!$D$16,Configuration!$H$16,Configuration!$H$15)))</f>
        <v>#DIV/0!</v>
      </c>
      <c r="L282" s="54"/>
      <c r="M282" s="54"/>
      <c r="N282" s="54"/>
      <c r="O282" s="54"/>
      <c r="P282" s="54"/>
      <c r="Q282" s="54"/>
      <c r="R282" s="54"/>
      <c r="S282" s="54"/>
    </row>
    <row r="283" spans="1:19" x14ac:dyDescent="0.25">
      <c r="A283" s="44">
        <f>IF(B283="","",INDEX(notations!$1:$7,2,ROW(B279)))</f>
        <v>0</v>
      </c>
      <c r="B283" s="58">
        <f>INDEX(notations!$1:$7,1,ROW(B279))</f>
        <v>0</v>
      </c>
      <c r="C283" s="45">
        <f>INDEX(notations!$1:$7,3,ROW(B279))</f>
        <v>0</v>
      </c>
      <c r="D283" s="45">
        <f>INDEX(notations!$1:$7,5,ROW(D279))</f>
        <v>0</v>
      </c>
      <c r="E283" s="45">
        <f>INDEX(notations!$1:$7,6,ROW(E279))</f>
        <v>0</v>
      </c>
      <c r="F283" s="44">
        <f>IF(E283="","",VLOOKUP($D$2,notations!$B$9:$SJ$250,ROW(D277)+1,FALSE))</f>
        <v>0</v>
      </c>
      <c r="G283" s="44" t="s">
        <v>101</v>
      </c>
      <c r="H283" s="44">
        <f xml:space="preserve"> INDEX(notations!$1:$7,7,ROW(H279))</f>
        <v>0</v>
      </c>
      <c r="I283" s="59" t="e">
        <f>IF($F283/$H283&lt;Configuration!$D$18,Configuration!$H$18,IF($F283/$H283&lt;Configuration!$D$17,Configuration!$H$17,IF($F283/$H283&lt;=Configuration!$D$16,Configuration!$H$16,Configuration!$H$15)))</f>
        <v>#DIV/0!</v>
      </c>
      <c r="L283" s="54"/>
      <c r="M283" s="54"/>
      <c r="N283" s="54"/>
      <c r="O283" s="54"/>
      <c r="P283" s="54"/>
      <c r="Q283" s="54"/>
      <c r="R283" s="54"/>
      <c r="S283" s="54"/>
    </row>
    <row r="284" spans="1:19" x14ac:dyDescent="0.25">
      <c r="A284" s="44">
        <f>IF(B284="","",INDEX(notations!$1:$7,2,ROW(B280)))</f>
        <v>0</v>
      </c>
      <c r="B284" s="58">
        <f>INDEX(notations!$1:$7,1,ROW(B280))</f>
        <v>0</v>
      </c>
      <c r="C284" s="45">
        <f>INDEX(notations!$1:$7,3,ROW(B280))</f>
        <v>0</v>
      </c>
      <c r="D284" s="45">
        <f>INDEX(notations!$1:$7,5,ROW(D280))</f>
        <v>0</v>
      </c>
      <c r="E284" s="45">
        <f>INDEX(notations!$1:$7,6,ROW(E280))</f>
        <v>0</v>
      </c>
      <c r="F284" s="44">
        <f>IF(E284="","",VLOOKUP($D$2,notations!$B$9:$SJ$250,ROW(D278)+1,FALSE))</f>
        <v>0</v>
      </c>
      <c r="G284" s="44" t="s">
        <v>101</v>
      </c>
      <c r="H284" s="44">
        <f xml:space="preserve"> INDEX(notations!$1:$7,7,ROW(H280))</f>
        <v>0</v>
      </c>
      <c r="I284" s="59" t="e">
        <f>IF($F284/$H284&lt;Configuration!$D$18,Configuration!$H$18,IF($F284/$H284&lt;Configuration!$D$17,Configuration!$H$17,IF($F284/$H284&lt;=Configuration!$D$16,Configuration!$H$16,Configuration!$H$15)))</f>
        <v>#DIV/0!</v>
      </c>
      <c r="L284" s="54"/>
      <c r="M284" s="54"/>
      <c r="N284" s="54"/>
      <c r="O284" s="54"/>
      <c r="P284" s="54"/>
      <c r="Q284" s="54"/>
      <c r="R284" s="54"/>
      <c r="S284" s="54"/>
    </row>
    <row r="285" spans="1:19" x14ac:dyDescent="0.25">
      <c r="A285" s="44">
        <f>IF(B285="","",INDEX(notations!$1:$7,2,ROW(B281)))</f>
        <v>0</v>
      </c>
      <c r="B285" s="58">
        <f>INDEX(notations!$1:$7,1,ROW(B281))</f>
        <v>0</v>
      </c>
      <c r="C285" s="45">
        <f>INDEX(notations!$1:$7,3,ROW(B281))</f>
        <v>0</v>
      </c>
      <c r="D285" s="45">
        <f>INDEX(notations!$1:$7,5,ROW(D281))</f>
        <v>0</v>
      </c>
      <c r="E285" s="45">
        <f>INDEX(notations!$1:$7,6,ROW(E281))</f>
        <v>0</v>
      </c>
      <c r="F285" s="44">
        <f>IF(E285="","",VLOOKUP($D$2,notations!$B$9:$SJ$250,ROW(D279)+1,FALSE))</f>
        <v>0</v>
      </c>
      <c r="G285" s="44" t="s">
        <v>101</v>
      </c>
      <c r="H285" s="44">
        <f xml:space="preserve"> INDEX(notations!$1:$7,7,ROW(H281))</f>
        <v>0</v>
      </c>
      <c r="I285" s="59" t="e">
        <f>IF($F285/$H285&lt;Configuration!$D$18,Configuration!$H$18,IF($F285/$H285&lt;Configuration!$D$17,Configuration!$H$17,IF($F285/$H285&lt;=Configuration!$D$16,Configuration!$H$16,Configuration!$H$15)))</f>
        <v>#DIV/0!</v>
      </c>
      <c r="L285" s="54"/>
      <c r="M285" s="54"/>
      <c r="N285" s="54"/>
      <c r="O285" s="54"/>
      <c r="P285" s="54"/>
      <c r="Q285" s="54"/>
      <c r="R285" s="54"/>
      <c r="S285" s="54"/>
    </row>
    <row r="286" spans="1:19" x14ac:dyDescent="0.25">
      <c r="A286" s="44">
        <f>IF(B286="","",INDEX(notations!$1:$7,2,ROW(B282)))</f>
        <v>0</v>
      </c>
      <c r="B286" s="58">
        <f>INDEX(notations!$1:$7,1,ROW(B282))</f>
        <v>0</v>
      </c>
      <c r="C286" s="45">
        <f>INDEX(notations!$1:$7,3,ROW(B282))</f>
        <v>0</v>
      </c>
      <c r="D286" s="45">
        <f>INDEX(notations!$1:$7,5,ROW(D282))</f>
        <v>0</v>
      </c>
      <c r="E286" s="45">
        <f>INDEX(notations!$1:$7,6,ROW(E282))</f>
        <v>0</v>
      </c>
      <c r="F286" s="44">
        <f>IF(E286="","",VLOOKUP($D$2,notations!$B$9:$SJ$250,ROW(D280)+1,FALSE))</f>
        <v>0</v>
      </c>
      <c r="G286" s="44" t="s">
        <v>101</v>
      </c>
      <c r="H286" s="44">
        <f xml:space="preserve"> INDEX(notations!$1:$7,7,ROW(H282))</f>
        <v>0</v>
      </c>
      <c r="I286" s="59" t="e">
        <f>IF($F286/$H286&lt;Configuration!$D$18,Configuration!$H$18,IF($F286/$H286&lt;Configuration!$D$17,Configuration!$H$17,IF($F286/$H286&lt;=Configuration!$D$16,Configuration!$H$16,Configuration!$H$15)))</f>
        <v>#DIV/0!</v>
      </c>
      <c r="L286" s="54"/>
      <c r="M286" s="54"/>
      <c r="N286" s="54"/>
      <c r="O286" s="54"/>
      <c r="P286" s="54"/>
      <c r="Q286" s="54"/>
      <c r="R286" s="54"/>
      <c r="S286" s="54"/>
    </row>
    <row r="287" spans="1:19" x14ac:dyDescent="0.25">
      <c r="A287" s="44">
        <f>IF(B287="","",INDEX(notations!$1:$7,2,ROW(B283)))</f>
        <v>0</v>
      </c>
      <c r="B287" s="58">
        <f>INDEX(notations!$1:$7,1,ROW(B283))</f>
        <v>0</v>
      </c>
      <c r="C287" s="45">
        <f>INDEX(notations!$1:$7,3,ROW(B283))</f>
        <v>0</v>
      </c>
      <c r="D287" s="45">
        <f>INDEX(notations!$1:$7,5,ROW(D283))</f>
        <v>0</v>
      </c>
      <c r="E287" s="45">
        <f>INDEX(notations!$1:$7,6,ROW(E283))</f>
        <v>0</v>
      </c>
      <c r="F287" s="44">
        <f>IF(E287="","",VLOOKUP($D$2,notations!$B$9:$SJ$250,ROW(D281)+1,FALSE))</f>
        <v>0</v>
      </c>
      <c r="G287" s="44" t="s">
        <v>101</v>
      </c>
      <c r="H287" s="44">
        <f xml:space="preserve"> INDEX(notations!$1:$7,7,ROW(H283))</f>
        <v>0</v>
      </c>
      <c r="I287" s="59" t="e">
        <f>IF($F287/$H287&lt;Configuration!$D$18,Configuration!$H$18,IF($F287/$H287&lt;Configuration!$D$17,Configuration!$H$17,IF($F287/$H287&lt;=Configuration!$D$16,Configuration!$H$16,Configuration!$H$15)))</f>
        <v>#DIV/0!</v>
      </c>
      <c r="L287" s="54"/>
      <c r="M287" s="54"/>
      <c r="N287" s="54"/>
      <c r="O287" s="54"/>
      <c r="P287" s="54"/>
      <c r="Q287" s="54"/>
      <c r="R287" s="54"/>
      <c r="S287" s="54"/>
    </row>
    <row r="288" spans="1:19" x14ac:dyDescent="0.25">
      <c r="A288" s="44">
        <f>IF(B288="","",INDEX(notations!$1:$7,2,ROW(B284)))</f>
        <v>0</v>
      </c>
      <c r="B288" s="58">
        <f>INDEX(notations!$1:$7,1,ROW(B284))</f>
        <v>0</v>
      </c>
      <c r="C288" s="45">
        <f>INDEX(notations!$1:$7,3,ROW(B284))</f>
        <v>0</v>
      </c>
      <c r="D288" s="45">
        <f>INDEX(notations!$1:$7,5,ROW(D284))</f>
        <v>0</v>
      </c>
      <c r="E288" s="45">
        <f>INDEX(notations!$1:$7,6,ROW(E284))</f>
        <v>0</v>
      </c>
      <c r="F288" s="44">
        <f>IF(E288="","",VLOOKUP($D$2,notations!$B$9:$SJ$250,ROW(D282)+1,FALSE))</f>
        <v>0</v>
      </c>
      <c r="G288" s="44" t="s">
        <v>101</v>
      </c>
      <c r="H288" s="44">
        <f xml:space="preserve"> INDEX(notations!$1:$7,7,ROW(H284))</f>
        <v>0</v>
      </c>
      <c r="I288" s="59" t="e">
        <f>IF($F288/$H288&lt;Configuration!$D$18,Configuration!$H$18,IF($F288/$H288&lt;Configuration!$D$17,Configuration!$H$17,IF($F288/$H288&lt;=Configuration!$D$16,Configuration!$H$16,Configuration!$H$15)))</f>
        <v>#DIV/0!</v>
      </c>
      <c r="L288" s="54"/>
      <c r="M288" s="54"/>
      <c r="N288" s="54"/>
      <c r="O288" s="54"/>
      <c r="P288" s="54"/>
      <c r="Q288" s="54"/>
      <c r="R288" s="54"/>
      <c r="S288" s="54"/>
    </row>
    <row r="289" spans="1:19" x14ac:dyDescent="0.25">
      <c r="A289" s="44">
        <f>IF(B289="","",INDEX(notations!$1:$7,2,ROW(B285)))</f>
        <v>0</v>
      </c>
      <c r="B289" s="58">
        <f>INDEX(notations!$1:$7,1,ROW(B285))</f>
        <v>0</v>
      </c>
      <c r="C289" s="45">
        <f>INDEX(notations!$1:$7,3,ROW(B285))</f>
        <v>0</v>
      </c>
      <c r="D289" s="45">
        <f>INDEX(notations!$1:$7,5,ROW(D285))</f>
        <v>0</v>
      </c>
      <c r="E289" s="45">
        <f>INDEX(notations!$1:$7,6,ROW(E285))</f>
        <v>0</v>
      </c>
      <c r="F289" s="44">
        <f>IF(E289="","",VLOOKUP($D$2,notations!$B$9:$SJ$250,ROW(D283)+1,FALSE))</f>
        <v>0</v>
      </c>
      <c r="G289" s="44" t="s">
        <v>101</v>
      </c>
      <c r="H289" s="44">
        <f xml:space="preserve"> INDEX(notations!$1:$7,7,ROW(H285))</f>
        <v>0</v>
      </c>
      <c r="I289" s="59" t="e">
        <f>IF($F289/$H289&lt;Configuration!$D$18,Configuration!$H$18,IF($F289/$H289&lt;Configuration!$D$17,Configuration!$H$17,IF($F289/$H289&lt;=Configuration!$D$16,Configuration!$H$16,Configuration!$H$15)))</f>
        <v>#DIV/0!</v>
      </c>
      <c r="L289" s="54"/>
      <c r="M289" s="54"/>
      <c r="N289" s="54"/>
      <c r="O289" s="54"/>
      <c r="P289" s="54"/>
      <c r="Q289" s="54"/>
      <c r="R289" s="54"/>
      <c r="S289" s="54"/>
    </row>
    <row r="290" spans="1:19" x14ac:dyDescent="0.25">
      <c r="A290" s="44">
        <f>IF(B290="","",INDEX(notations!$1:$7,2,ROW(B286)))</f>
        <v>0</v>
      </c>
      <c r="B290" s="58">
        <f>INDEX(notations!$1:$7,1,ROW(B286))</f>
        <v>0</v>
      </c>
      <c r="C290" s="45">
        <f>INDEX(notations!$1:$7,3,ROW(B286))</f>
        <v>0</v>
      </c>
      <c r="D290" s="45">
        <f>INDEX(notations!$1:$7,5,ROW(D286))</f>
        <v>0</v>
      </c>
      <c r="E290" s="45">
        <f>INDEX(notations!$1:$7,6,ROW(E286))</f>
        <v>0</v>
      </c>
      <c r="F290" s="44">
        <f>IF(E290="","",VLOOKUP($D$2,notations!$B$9:$SJ$250,ROW(D284)+1,FALSE))</f>
        <v>0</v>
      </c>
      <c r="G290" s="44" t="s">
        <v>101</v>
      </c>
      <c r="H290" s="44">
        <f xml:space="preserve"> INDEX(notations!$1:$7,7,ROW(H286))</f>
        <v>0</v>
      </c>
      <c r="I290" s="59" t="e">
        <f>IF($F290/$H290&lt;Configuration!$D$18,Configuration!$H$18,IF($F290/$H290&lt;Configuration!$D$17,Configuration!$H$17,IF($F290/$H290&lt;=Configuration!$D$16,Configuration!$H$16,Configuration!$H$15)))</f>
        <v>#DIV/0!</v>
      </c>
      <c r="L290" s="54"/>
      <c r="M290" s="54"/>
      <c r="N290" s="54"/>
      <c r="O290" s="54"/>
      <c r="P290" s="54"/>
      <c r="Q290" s="54"/>
      <c r="R290" s="54"/>
      <c r="S290" s="54"/>
    </row>
    <row r="291" spans="1:19" x14ac:dyDescent="0.25">
      <c r="A291" s="44">
        <f>IF(B291="","",INDEX(notations!$1:$7,2,ROW(B287)))</f>
        <v>0</v>
      </c>
      <c r="B291" s="58">
        <f>INDEX(notations!$1:$7,1,ROW(B287))</f>
        <v>0</v>
      </c>
      <c r="C291" s="45">
        <f>INDEX(notations!$1:$7,3,ROW(B287))</f>
        <v>0</v>
      </c>
      <c r="D291" s="45">
        <f>INDEX(notations!$1:$7,5,ROW(D287))</f>
        <v>0</v>
      </c>
      <c r="E291" s="45">
        <f>INDEX(notations!$1:$7,6,ROW(E287))</f>
        <v>0</v>
      </c>
      <c r="F291" s="44">
        <f>IF(E291="","",VLOOKUP($D$2,notations!$B$9:$SJ$250,ROW(D285)+1,FALSE))</f>
        <v>0</v>
      </c>
      <c r="G291" s="44" t="s">
        <v>101</v>
      </c>
      <c r="H291" s="44">
        <f xml:space="preserve"> INDEX(notations!$1:$7,7,ROW(H287))</f>
        <v>0</v>
      </c>
      <c r="I291" s="59" t="e">
        <f>IF($F291/$H291&lt;Configuration!$D$18,Configuration!$H$18,IF($F291/$H291&lt;Configuration!$D$17,Configuration!$H$17,IF($F291/$H291&lt;=Configuration!$D$16,Configuration!$H$16,Configuration!$H$15)))</f>
        <v>#DIV/0!</v>
      </c>
      <c r="L291" s="54"/>
      <c r="M291" s="54"/>
      <c r="N291" s="54"/>
      <c r="O291" s="54"/>
      <c r="P291" s="54"/>
      <c r="Q291" s="54"/>
      <c r="R291" s="54"/>
      <c r="S291" s="54"/>
    </row>
    <row r="292" spans="1:19" x14ac:dyDescent="0.25">
      <c r="A292" s="44">
        <f>IF(B292="","",INDEX(notations!$1:$7,2,ROW(B288)))</f>
        <v>0</v>
      </c>
      <c r="B292" s="58">
        <f>INDEX(notations!$1:$7,1,ROW(B288))</f>
        <v>0</v>
      </c>
      <c r="C292" s="45">
        <f>INDEX(notations!$1:$7,3,ROW(B288))</f>
        <v>0</v>
      </c>
      <c r="D292" s="45">
        <f>INDEX(notations!$1:$7,5,ROW(D288))</f>
        <v>0</v>
      </c>
      <c r="E292" s="45">
        <f>INDEX(notations!$1:$7,6,ROW(E288))</f>
        <v>0</v>
      </c>
      <c r="F292" s="44">
        <f>IF(E292="","",VLOOKUP($D$2,notations!$B$9:$SJ$250,ROW(D286)+1,FALSE))</f>
        <v>0</v>
      </c>
      <c r="G292" s="44" t="s">
        <v>101</v>
      </c>
      <c r="H292" s="44">
        <f xml:space="preserve"> INDEX(notations!$1:$7,7,ROW(H288))</f>
        <v>0</v>
      </c>
      <c r="I292" s="59" t="e">
        <f>IF($F292/$H292&lt;Configuration!$D$18,Configuration!$H$18,IF($F292/$H292&lt;Configuration!$D$17,Configuration!$H$17,IF($F292/$H292&lt;=Configuration!$D$16,Configuration!$H$16,Configuration!$H$15)))</f>
        <v>#DIV/0!</v>
      </c>
      <c r="L292" s="54"/>
      <c r="M292" s="54"/>
      <c r="N292" s="54"/>
      <c r="O292" s="54"/>
      <c r="P292" s="54"/>
      <c r="Q292" s="54"/>
      <c r="R292" s="54"/>
      <c r="S292" s="54"/>
    </row>
    <row r="293" spans="1:19" x14ac:dyDescent="0.25">
      <c r="A293" s="44">
        <f>IF(B293="","",INDEX(notations!$1:$7,2,ROW(B289)))</f>
        <v>0</v>
      </c>
      <c r="B293" s="58">
        <f>INDEX(notations!$1:$7,1,ROW(B289))</f>
        <v>0</v>
      </c>
      <c r="C293" s="45">
        <f>INDEX(notations!$1:$7,3,ROW(B289))</f>
        <v>0</v>
      </c>
      <c r="D293" s="45">
        <f>INDEX(notations!$1:$7,5,ROW(D289))</f>
        <v>0</v>
      </c>
      <c r="E293" s="45">
        <f>INDEX(notations!$1:$7,6,ROW(E289))</f>
        <v>0</v>
      </c>
      <c r="F293" s="44">
        <f>IF(E293="","",VLOOKUP($D$2,notations!$B$9:$SJ$250,ROW(D287)+1,FALSE))</f>
        <v>0</v>
      </c>
      <c r="G293" s="44" t="s">
        <v>101</v>
      </c>
      <c r="H293" s="44">
        <f xml:space="preserve"> INDEX(notations!$1:$7,7,ROW(H289))</f>
        <v>0</v>
      </c>
      <c r="I293" s="59" t="e">
        <f>IF($F293/$H293&lt;Configuration!$D$18,Configuration!$H$18,IF($F293/$H293&lt;Configuration!$D$17,Configuration!$H$17,IF($F293/$H293&lt;=Configuration!$D$16,Configuration!$H$16,Configuration!$H$15)))</f>
        <v>#DIV/0!</v>
      </c>
      <c r="L293" s="54"/>
      <c r="M293" s="54"/>
      <c r="N293" s="54"/>
      <c r="O293" s="54"/>
      <c r="P293" s="54"/>
      <c r="Q293" s="54"/>
      <c r="R293" s="54"/>
      <c r="S293" s="54"/>
    </row>
    <row r="294" spans="1:19" x14ac:dyDescent="0.25">
      <c r="A294" s="44">
        <f>IF(B294="","",INDEX(notations!$1:$7,2,ROW(B290)))</f>
        <v>0</v>
      </c>
      <c r="B294" s="58">
        <f>INDEX(notations!$1:$7,1,ROW(B290))</f>
        <v>0</v>
      </c>
      <c r="C294" s="45">
        <f>INDEX(notations!$1:$7,3,ROW(B290))</f>
        <v>0</v>
      </c>
      <c r="D294" s="45">
        <f>INDEX(notations!$1:$7,5,ROW(D290))</f>
        <v>0</v>
      </c>
      <c r="E294" s="45">
        <f>INDEX(notations!$1:$7,6,ROW(E290))</f>
        <v>0</v>
      </c>
      <c r="F294" s="44">
        <f>IF(E294="","",VLOOKUP($D$2,notations!$B$9:$SJ$250,ROW(D288)+1,FALSE))</f>
        <v>0</v>
      </c>
      <c r="G294" s="44" t="s">
        <v>101</v>
      </c>
      <c r="H294" s="44">
        <f xml:space="preserve"> INDEX(notations!$1:$7,7,ROW(H290))</f>
        <v>0</v>
      </c>
      <c r="I294" s="59" t="e">
        <f>IF($F294/$H294&lt;Configuration!$D$18,Configuration!$H$18,IF($F294/$H294&lt;Configuration!$D$17,Configuration!$H$17,IF($F294/$H294&lt;=Configuration!$D$16,Configuration!$H$16,Configuration!$H$15)))</f>
        <v>#DIV/0!</v>
      </c>
      <c r="L294" s="54"/>
      <c r="M294" s="54"/>
      <c r="N294" s="54"/>
      <c r="O294" s="54"/>
      <c r="P294" s="54"/>
      <c r="Q294" s="54"/>
      <c r="R294" s="54"/>
      <c r="S294" s="54"/>
    </row>
    <row r="295" spans="1:19" x14ac:dyDescent="0.25">
      <c r="A295" s="44">
        <f>IF(B295="","",INDEX(notations!$1:$7,2,ROW(B291)))</f>
        <v>0</v>
      </c>
      <c r="B295" s="58">
        <f>INDEX(notations!$1:$7,1,ROW(B291))</f>
        <v>0</v>
      </c>
      <c r="C295" s="45">
        <f>INDEX(notations!$1:$7,3,ROW(B291))</f>
        <v>0</v>
      </c>
      <c r="D295" s="45">
        <f>INDEX(notations!$1:$7,5,ROW(D291))</f>
        <v>0</v>
      </c>
      <c r="E295" s="45">
        <f>INDEX(notations!$1:$7,6,ROW(E291))</f>
        <v>0</v>
      </c>
      <c r="F295" s="44">
        <f>IF(E295="","",VLOOKUP($D$2,notations!$B$9:$SJ$250,ROW(D289)+1,FALSE))</f>
        <v>0</v>
      </c>
      <c r="G295" s="44" t="s">
        <v>101</v>
      </c>
      <c r="H295" s="44">
        <f xml:space="preserve"> INDEX(notations!$1:$7,7,ROW(H291))</f>
        <v>0</v>
      </c>
      <c r="I295" s="59" t="e">
        <f>IF($F295/$H295&lt;Configuration!$D$18,Configuration!$H$18,IF($F295/$H295&lt;Configuration!$D$17,Configuration!$H$17,IF($F295/$H295&lt;=Configuration!$D$16,Configuration!$H$16,Configuration!$H$15)))</f>
        <v>#DIV/0!</v>
      </c>
      <c r="L295" s="54"/>
      <c r="M295" s="54"/>
      <c r="N295" s="54"/>
      <c r="O295" s="54"/>
      <c r="P295" s="54"/>
      <c r="Q295" s="54"/>
      <c r="R295" s="54"/>
      <c r="S295" s="54"/>
    </row>
    <row r="296" spans="1:19" x14ac:dyDescent="0.25">
      <c r="A296" s="44">
        <f>IF(B296="","",INDEX(notations!$1:$7,2,ROW(B292)))</f>
        <v>0</v>
      </c>
      <c r="B296" s="58">
        <f>INDEX(notations!$1:$7,1,ROW(B292))</f>
        <v>0</v>
      </c>
      <c r="C296" s="45">
        <f>INDEX(notations!$1:$7,3,ROW(B292))</f>
        <v>0</v>
      </c>
      <c r="D296" s="45">
        <f>INDEX(notations!$1:$7,5,ROW(D292))</f>
        <v>0</v>
      </c>
      <c r="E296" s="45">
        <f>INDEX(notations!$1:$7,6,ROW(E292))</f>
        <v>0</v>
      </c>
      <c r="F296" s="44">
        <f>IF(E296="","",VLOOKUP($D$2,notations!$B$9:$SJ$250,ROW(D290)+1,FALSE))</f>
        <v>0</v>
      </c>
      <c r="G296" s="44" t="s">
        <v>101</v>
      </c>
      <c r="H296" s="44">
        <f xml:space="preserve"> INDEX(notations!$1:$7,7,ROW(H292))</f>
        <v>0</v>
      </c>
      <c r="I296" s="59" t="e">
        <f>IF($F296/$H296&lt;Configuration!$D$18,Configuration!$H$18,IF($F296/$H296&lt;Configuration!$D$17,Configuration!$H$17,IF($F296/$H296&lt;=Configuration!$D$16,Configuration!$H$16,Configuration!$H$15)))</f>
        <v>#DIV/0!</v>
      </c>
      <c r="L296" s="54"/>
      <c r="M296" s="54"/>
      <c r="N296" s="54"/>
      <c r="O296" s="54"/>
      <c r="P296" s="54"/>
      <c r="Q296" s="54"/>
      <c r="R296" s="54"/>
      <c r="S296" s="54"/>
    </row>
    <row r="297" spans="1:19" x14ac:dyDescent="0.25">
      <c r="A297" s="44">
        <f>IF(B297="","",INDEX(notations!$1:$7,2,ROW(B293)))</f>
        <v>0</v>
      </c>
      <c r="B297" s="58">
        <f>INDEX(notations!$1:$7,1,ROW(B293))</f>
        <v>0</v>
      </c>
      <c r="C297" s="45">
        <f>INDEX(notations!$1:$7,3,ROW(B293))</f>
        <v>0</v>
      </c>
      <c r="D297" s="45">
        <f>INDEX(notations!$1:$7,5,ROW(D293))</f>
        <v>0</v>
      </c>
      <c r="E297" s="45">
        <f>INDEX(notations!$1:$7,6,ROW(E293))</f>
        <v>0</v>
      </c>
      <c r="F297" s="44">
        <f>IF(E297="","",VLOOKUP($D$2,notations!$B$9:$SJ$250,ROW(D291)+1,FALSE))</f>
        <v>0</v>
      </c>
      <c r="G297" s="44" t="s">
        <v>101</v>
      </c>
      <c r="H297" s="44">
        <f xml:space="preserve"> INDEX(notations!$1:$7,7,ROW(H293))</f>
        <v>0</v>
      </c>
      <c r="I297" s="59" t="e">
        <f>IF($F297/$H297&lt;Configuration!$D$18,Configuration!$H$18,IF($F297/$H297&lt;Configuration!$D$17,Configuration!$H$17,IF($F297/$H297&lt;=Configuration!$D$16,Configuration!$H$16,Configuration!$H$15)))</f>
        <v>#DIV/0!</v>
      </c>
      <c r="L297" s="54"/>
      <c r="M297" s="54"/>
      <c r="N297" s="54"/>
      <c r="O297" s="54"/>
      <c r="P297" s="54"/>
      <c r="Q297" s="54"/>
      <c r="R297" s="54"/>
      <c r="S297" s="54"/>
    </row>
    <row r="298" spans="1:19" x14ac:dyDescent="0.25">
      <c r="A298" s="44">
        <f>IF(B298="","",INDEX(notations!$1:$7,2,ROW(B294)))</f>
        <v>0</v>
      </c>
      <c r="B298" s="58">
        <f>INDEX(notations!$1:$7,1,ROW(B294))</f>
        <v>0</v>
      </c>
      <c r="C298" s="45">
        <f>INDEX(notations!$1:$7,3,ROW(B294))</f>
        <v>0</v>
      </c>
      <c r="D298" s="45">
        <f>INDEX(notations!$1:$7,5,ROW(D294))</f>
        <v>0</v>
      </c>
      <c r="E298" s="45">
        <f>INDEX(notations!$1:$7,6,ROW(E294))</f>
        <v>0</v>
      </c>
      <c r="F298" s="44">
        <f>IF(E298="","",VLOOKUP($D$2,notations!$B$9:$SJ$250,ROW(D292)+1,FALSE))</f>
        <v>0</v>
      </c>
      <c r="G298" s="44" t="s">
        <v>101</v>
      </c>
      <c r="H298" s="44">
        <f xml:space="preserve"> INDEX(notations!$1:$7,7,ROW(H294))</f>
        <v>0</v>
      </c>
      <c r="I298" s="59" t="e">
        <f>IF($F298/$H298&lt;Configuration!$D$18,Configuration!$H$18,IF($F298/$H298&lt;Configuration!$D$17,Configuration!$H$17,IF($F298/$H298&lt;=Configuration!$D$16,Configuration!$H$16,Configuration!$H$15)))</f>
        <v>#DIV/0!</v>
      </c>
      <c r="L298" s="54"/>
      <c r="M298" s="54"/>
      <c r="N298" s="54"/>
      <c r="O298" s="54"/>
      <c r="P298" s="54"/>
      <c r="Q298" s="54"/>
      <c r="R298" s="54"/>
      <c r="S298" s="54"/>
    </row>
    <row r="299" spans="1:19" x14ac:dyDescent="0.25">
      <c r="A299" s="44">
        <f>IF(B299="","",INDEX(notations!$1:$7,2,ROW(B295)))</f>
        <v>0</v>
      </c>
      <c r="B299" s="58">
        <f>INDEX(notations!$1:$7,1,ROW(B295))</f>
        <v>0</v>
      </c>
      <c r="C299" s="45">
        <f>INDEX(notations!$1:$7,3,ROW(B295))</f>
        <v>0</v>
      </c>
      <c r="D299" s="45">
        <f>INDEX(notations!$1:$7,5,ROW(D295))</f>
        <v>0</v>
      </c>
      <c r="E299" s="45">
        <f>INDEX(notations!$1:$7,6,ROW(E295))</f>
        <v>0</v>
      </c>
      <c r="F299" s="44">
        <f>IF(E299="","",VLOOKUP($D$2,notations!$B$9:$SJ$250,ROW(D293)+1,FALSE))</f>
        <v>0</v>
      </c>
      <c r="G299" s="44" t="s">
        <v>101</v>
      </c>
      <c r="H299" s="44">
        <f xml:space="preserve"> INDEX(notations!$1:$7,7,ROW(H295))</f>
        <v>0</v>
      </c>
      <c r="I299" s="59" t="e">
        <f>IF($F299/$H299&lt;Configuration!$D$18,Configuration!$H$18,IF($F299/$H299&lt;Configuration!$D$17,Configuration!$H$17,IF($F299/$H299&lt;=Configuration!$D$16,Configuration!$H$16,Configuration!$H$15)))</f>
        <v>#DIV/0!</v>
      </c>
      <c r="L299" s="54"/>
      <c r="M299" s="54"/>
      <c r="N299" s="54"/>
      <c r="O299" s="54"/>
      <c r="P299" s="54"/>
      <c r="Q299" s="54"/>
      <c r="R299" s="54"/>
      <c r="S299" s="54"/>
    </row>
    <row r="300" spans="1:19" x14ac:dyDescent="0.25">
      <c r="A300" s="44">
        <f>IF(B300="","",INDEX(notations!$1:$7,2,ROW(B296)))</f>
        <v>0</v>
      </c>
      <c r="B300" s="58">
        <f>INDEX(notations!$1:$7,1,ROW(B296))</f>
        <v>0</v>
      </c>
      <c r="C300" s="45">
        <f>INDEX(notations!$1:$7,3,ROW(B296))</f>
        <v>0</v>
      </c>
      <c r="D300" s="45">
        <f>INDEX(notations!$1:$7,5,ROW(D296))</f>
        <v>0</v>
      </c>
      <c r="E300" s="45">
        <f>INDEX(notations!$1:$7,6,ROW(E296))</f>
        <v>0</v>
      </c>
      <c r="F300" s="44">
        <f>IF(E300="","",VLOOKUP($D$2,notations!$B$9:$SJ$250,ROW(D294)+1,FALSE))</f>
        <v>0</v>
      </c>
      <c r="G300" s="44" t="s">
        <v>101</v>
      </c>
      <c r="H300" s="44">
        <f xml:space="preserve"> INDEX(notations!$1:$7,7,ROW(H296))</f>
        <v>0</v>
      </c>
      <c r="I300" s="59" t="e">
        <f>IF($F300/$H300&lt;Configuration!$D$18,Configuration!$H$18,IF($F300/$H300&lt;Configuration!$D$17,Configuration!$H$17,IF($F300/$H300&lt;=Configuration!$D$16,Configuration!$H$16,Configuration!$H$15)))</f>
        <v>#DIV/0!</v>
      </c>
      <c r="L300" s="54"/>
      <c r="M300" s="54"/>
      <c r="N300" s="54"/>
      <c r="O300" s="54"/>
      <c r="P300" s="54"/>
      <c r="Q300" s="54"/>
      <c r="R300" s="54"/>
      <c r="S300" s="54"/>
    </row>
    <row r="301" spans="1:19" x14ac:dyDescent="0.25">
      <c r="A301" s="44">
        <f>IF(B301="","",INDEX(notations!$1:$7,2,ROW(B297)))</f>
        <v>0</v>
      </c>
      <c r="B301" s="58">
        <f>INDEX(notations!$1:$7,1,ROW(B297))</f>
        <v>0</v>
      </c>
      <c r="C301" s="45">
        <f>INDEX(notations!$1:$7,3,ROW(B297))</f>
        <v>0</v>
      </c>
      <c r="D301" s="45">
        <f>INDEX(notations!$1:$7,5,ROW(D297))</f>
        <v>0</v>
      </c>
      <c r="E301" s="45">
        <f>INDEX(notations!$1:$7,6,ROW(E297))</f>
        <v>0</v>
      </c>
      <c r="F301" s="44">
        <f>IF(E301="","",VLOOKUP($D$2,notations!$B$9:$SJ$250,ROW(D295)+1,FALSE))</f>
        <v>0</v>
      </c>
      <c r="G301" s="44" t="s">
        <v>101</v>
      </c>
      <c r="H301" s="44">
        <f xml:space="preserve"> INDEX(notations!$1:$7,7,ROW(H297))</f>
        <v>0</v>
      </c>
      <c r="I301" s="59" t="e">
        <f>IF($F301/$H301&lt;Configuration!$D$18,Configuration!$H$18,IF($F301/$H301&lt;Configuration!$D$17,Configuration!$H$17,IF($F301/$H301&lt;=Configuration!$D$16,Configuration!$H$16,Configuration!$H$15)))</f>
        <v>#DIV/0!</v>
      </c>
      <c r="L301" s="54"/>
      <c r="M301" s="54"/>
      <c r="N301" s="54"/>
      <c r="O301" s="54"/>
      <c r="P301" s="54"/>
      <c r="Q301" s="54"/>
      <c r="R301" s="54"/>
      <c r="S301" s="54"/>
    </row>
    <row r="302" spans="1:19" x14ac:dyDescent="0.25">
      <c r="A302" s="44">
        <f>IF(B302="","",INDEX(notations!$1:$7,2,ROW(B298)))</f>
        <v>0</v>
      </c>
      <c r="B302" s="58">
        <f>INDEX(notations!$1:$7,1,ROW(B298))</f>
        <v>0</v>
      </c>
      <c r="C302" s="45">
        <f>INDEX(notations!$1:$7,3,ROW(B298))</f>
        <v>0</v>
      </c>
      <c r="D302" s="45">
        <f>INDEX(notations!$1:$7,5,ROW(D298))</f>
        <v>0</v>
      </c>
      <c r="E302" s="45">
        <f>INDEX(notations!$1:$7,6,ROW(E298))</f>
        <v>0</v>
      </c>
      <c r="F302" s="44">
        <f>IF(E302="","",VLOOKUP($D$2,notations!$B$9:$SJ$250,ROW(D296)+1,FALSE))</f>
        <v>0</v>
      </c>
      <c r="G302" s="44" t="s">
        <v>101</v>
      </c>
      <c r="H302" s="44">
        <f xml:space="preserve"> INDEX(notations!$1:$7,7,ROW(H298))</f>
        <v>0</v>
      </c>
      <c r="I302" s="59" t="e">
        <f>IF($F302/$H302&lt;Configuration!$D$18,Configuration!$H$18,IF($F302/$H302&lt;Configuration!$D$17,Configuration!$H$17,IF($F302/$H302&lt;=Configuration!$D$16,Configuration!$H$16,Configuration!$H$15)))</f>
        <v>#DIV/0!</v>
      </c>
      <c r="L302" s="54"/>
      <c r="M302" s="54"/>
      <c r="N302" s="54"/>
      <c r="O302" s="54"/>
      <c r="P302" s="54"/>
      <c r="Q302" s="54"/>
      <c r="R302" s="54"/>
      <c r="S302" s="54"/>
    </row>
    <row r="303" spans="1:19" x14ac:dyDescent="0.25">
      <c r="A303" s="44">
        <f>IF(B303="","",INDEX(notations!$1:$7,2,ROW(B299)))</f>
        <v>0</v>
      </c>
      <c r="B303" s="58">
        <f>INDEX(notations!$1:$7,1,ROW(B299))</f>
        <v>0</v>
      </c>
      <c r="C303" s="45">
        <f>INDEX(notations!$1:$7,3,ROW(B299))</f>
        <v>0</v>
      </c>
      <c r="D303" s="45">
        <f>INDEX(notations!$1:$7,5,ROW(D299))</f>
        <v>0</v>
      </c>
      <c r="E303" s="45">
        <f>INDEX(notations!$1:$7,6,ROW(E299))</f>
        <v>0</v>
      </c>
      <c r="F303" s="44">
        <f>IF(E303="","",VLOOKUP($D$2,notations!$B$9:$SJ$250,ROW(D297)+1,FALSE))</f>
        <v>0</v>
      </c>
      <c r="G303" s="44" t="s">
        <v>101</v>
      </c>
      <c r="H303" s="44">
        <f xml:space="preserve"> INDEX(notations!$1:$7,7,ROW(H299))</f>
        <v>0</v>
      </c>
      <c r="I303" s="59" t="e">
        <f>IF($F303/$H303&lt;Configuration!$D$18,Configuration!$H$18,IF($F303/$H303&lt;Configuration!$D$17,Configuration!$H$17,IF($F303/$H303&lt;=Configuration!$D$16,Configuration!$H$16,Configuration!$H$15)))</f>
        <v>#DIV/0!</v>
      </c>
      <c r="L303" s="54"/>
      <c r="M303" s="54"/>
      <c r="N303" s="54"/>
      <c r="O303" s="54"/>
      <c r="P303" s="54"/>
      <c r="Q303" s="54"/>
      <c r="R303" s="54"/>
      <c r="S303" s="54"/>
    </row>
    <row r="304" spans="1:19" x14ac:dyDescent="0.25">
      <c r="A304" s="44">
        <f>IF(B304="","",INDEX(notations!$1:$7,2,ROW(B300)))</f>
        <v>0</v>
      </c>
      <c r="B304" s="58">
        <f>INDEX(notations!$1:$7,1,ROW(B300))</f>
        <v>0</v>
      </c>
      <c r="C304" s="45">
        <f>INDEX(notations!$1:$7,3,ROW(B300))</f>
        <v>0</v>
      </c>
      <c r="D304" s="45">
        <f>INDEX(notations!$1:$7,5,ROW(D300))</f>
        <v>0</v>
      </c>
      <c r="E304" s="45">
        <f>INDEX(notations!$1:$7,6,ROW(E300))</f>
        <v>0</v>
      </c>
      <c r="F304" s="44">
        <f>IF(E304="","",VLOOKUP($D$2,notations!$B$9:$SJ$250,ROW(D298)+1,FALSE))</f>
        <v>0</v>
      </c>
      <c r="G304" s="44" t="s">
        <v>101</v>
      </c>
      <c r="H304" s="44">
        <f xml:space="preserve"> INDEX(notations!$1:$7,7,ROW(H300))</f>
        <v>0</v>
      </c>
      <c r="I304" s="59" t="e">
        <f>IF($F304/$H304&lt;Configuration!$D$18,Configuration!$H$18,IF($F304/$H304&lt;Configuration!$D$17,Configuration!$H$17,IF($F304/$H304&lt;=Configuration!$D$16,Configuration!$H$16,Configuration!$H$15)))</f>
        <v>#DIV/0!</v>
      </c>
      <c r="L304" s="54"/>
      <c r="M304" s="54"/>
      <c r="N304" s="54"/>
      <c r="O304" s="54"/>
      <c r="P304" s="54"/>
      <c r="Q304" s="54"/>
      <c r="R304" s="54"/>
      <c r="S304" s="54"/>
    </row>
    <row r="305" spans="1:19" x14ac:dyDescent="0.25">
      <c r="A305" s="44">
        <f>IF(B305="","",INDEX(notations!$1:$7,2,ROW(B301)))</f>
        <v>0</v>
      </c>
      <c r="B305" s="58">
        <f>INDEX(notations!$1:$7,1,ROW(B301))</f>
        <v>0</v>
      </c>
      <c r="C305" s="45">
        <f>INDEX(notations!$1:$7,3,ROW(B301))</f>
        <v>0</v>
      </c>
      <c r="D305" s="45">
        <f>INDEX(notations!$1:$7,5,ROW(D301))</f>
        <v>0</v>
      </c>
      <c r="E305" s="45">
        <f>INDEX(notations!$1:$7,6,ROW(E301))</f>
        <v>0</v>
      </c>
      <c r="F305" s="44">
        <f>IF(E305="","",VLOOKUP($D$2,notations!$B$9:$SJ$250,ROW(D299)+1,FALSE))</f>
        <v>0</v>
      </c>
      <c r="G305" s="44" t="s">
        <v>101</v>
      </c>
      <c r="H305" s="44">
        <f xml:space="preserve"> INDEX(notations!$1:$7,7,ROW(H301))</f>
        <v>0</v>
      </c>
      <c r="I305" s="59" t="e">
        <f>IF($F305/$H305&lt;Configuration!$D$18,Configuration!$H$18,IF($F305/$H305&lt;Configuration!$D$17,Configuration!$H$17,IF($F305/$H305&lt;=Configuration!$D$16,Configuration!$H$16,Configuration!$H$15)))</f>
        <v>#DIV/0!</v>
      </c>
      <c r="L305" s="54"/>
      <c r="M305" s="54"/>
      <c r="N305" s="54"/>
      <c r="O305" s="54"/>
      <c r="P305" s="54"/>
      <c r="Q305" s="54"/>
      <c r="R305" s="54"/>
      <c r="S305" s="54"/>
    </row>
    <row r="306" spans="1:19" x14ac:dyDescent="0.25">
      <c r="A306" s="44">
        <f>IF(B306="","",INDEX(notations!$1:$7,2,ROW(B302)))</f>
        <v>0</v>
      </c>
      <c r="B306" s="58">
        <f>INDEX(notations!$1:$7,1,ROW(B302))</f>
        <v>0</v>
      </c>
      <c r="C306" s="45">
        <f>INDEX(notations!$1:$7,3,ROW(B302))</f>
        <v>0</v>
      </c>
      <c r="D306" s="45">
        <f>INDEX(notations!$1:$7,5,ROW(D302))</f>
        <v>0</v>
      </c>
      <c r="E306" s="45">
        <f>INDEX(notations!$1:$7,6,ROW(E302))</f>
        <v>0</v>
      </c>
      <c r="F306" s="44">
        <f>IF(E306="","",VLOOKUP($D$2,notations!$B$9:$SJ$250,ROW(D300)+1,FALSE))</f>
        <v>0</v>
      </c>
      <c r="G306" s="44" t="s">
        <v>101</v>
      </c>
      <c r="H306" s="44">
        <f xml:space="preserve"> INDEX(notations!$1:$7,7,ROW(H302))</f>
        <v>0</v>
      </c>
      <c r="I306" s="59" t="e">
        <f>IF($F306/$H306&lt;Configuration!$D$18,Configuration!$H$18,IF($F306/$H306&lt;Configuration!$D$17,Configuration!$H$17,IF($F306/$H306&lt;=Configuration!$D$16,Configuration!$H$16,Configuration!$H$15)))</f>
        <v>#DIV/0!</v>
      </c>
      <c r="L306" s="54"/>
      <c r="M306" s="54"/>
      <c r="N306" s="54"/>
      <c r="O306" s="54"/>
      <c r="P306" s="54"/>
      <c r="Q306" s="54"/>
      <c r="R306" s="54"/>
      <c r="S306" s="54"/>
    </row>
    <row r="307" spans="1:19" x14ac:dyDescent="0.25">
      <c r="A307" s="44">
        <f>IF(B307="","",INDEX(notations!$1:$7,2,ROW(B303)))</f>
        <v>0</v>
      </c>
      <c r="B307" s="58">
        <f>INDEX(notations!$1:$7,1,ROW(B303))</f>
        <v>0</v>
      </c>
      <c r="C307" s="45">
        <f>INDEX(notations!$1:$7,3,ROW(B303))</f>
        <v>0</v>
      </c>
      <c r="D307" s="45">
        <f>INDEX(notations!$1:$7,5,ROW(D303))</f>
        <v>0</v>
      </c>
      <c r="E307" s="45">
        <f>INDEX(notations!$1:$7,6,ROW(E303))</f>
        <v>0</v>
      </c>
      <c r="F307" s="44">
        <f>IF(E307="","",VLOOKUP($D$2,notations!$B$9:$SJ$250,ROW(D301)+1,FALSE))</f>
        <v>0</v>
      </c>
      <c r="G307" s="44" t="s">
        <v>101</v>
      </c>
      <c r="H307" s="44">
        <f xml:space="preserve"> INDEX(notations!$1:$7,7,ROW(H303))</f>
        <v>0</v>
      </c>
      <c r="I307" s="59" t="e">
        <f>IF($F307/$H307&lt;Configuration!$D$18,Configuration!$H$18,IF($F307/$H307&lt;Configuration!$D$17,Configuration!$H$17,IF($F307/$H307&lt;=Configuration!$D$16,Configuration!$H$16,Configuration!$H$15)))</f>
        <v>#DIV/0!</v>
      </c>
      <c r="L307" s="54"/>
      <c r="M307" s="54"/>
      <c r="N307" s="54"/>
      <c r="O307" s="54"/>
      <c r="P307" s="54"/>
      <c r="Q307" s="54"/>
      <c r="R307" s="54"/>
      <c r="S307" s="54"/>
    </row>
    <row r="308" spans="1:19" x14ac:dyDescent="0.25">
      <c r="A308" s="44">
        <f>IF(B308="","",INDEX(notations!$1:$7,2,ROW(B304)))</f>
        <v>0</v>
      </c>
      <c r="B308" s="58">
        <f>INDEX(notations!$1:$7,1,ROW(B304))</f>
        <v>0</v>
      </c>
      <c r="C308" s="45">
        <f>INDEX(notations!$1:$7,3,ROW(B304))</f>
        <v>0</v>
      </c>
      <c r="D308" s="45">
        <f>INDEX(notations!$1:$7,5,ROW(D304))</f>
        <v>0</v>
      </c>
      <c r="E308" s="45">
        <f>INDEX(notations!$1:$7,6,ROW(E304))</f>
        <v>0</v>
      </c>
      <c r="F308" s="44">
        <f>IF(E308="","",VLOOKUP($D$2,notations!$B$9:$SJ$250,ROW(D302)+1,FALSE))</f>
        <v>0</v>
      </c>
      <c r="G308" s="44" t="s">
        <v>101</v>
      </c>
      <c r="H308" s="44">
        <f xml:space="preserve"> INDEX(notations!$1:$7,7,ROW(H304))</f>
        <v>0</v>
      </c>
      <c r="I308" s="59" t="e">
        <f>IF($F308/$H308&lt;Configuration!$D$18,Configuration!$H$18,IF($F308/$H308&lt;Configuration!$D$17,Configuration!$H$17,IF($F308/$H308&lt;=Configuration!$D$16,Configuration!$H$16,Configuration!$H$15)))</f>
        <v>#DIV/0!</v>
      </c>
      <c r="L308" s="54"/>
      <c r="M308" s="54"/>
      <c r="N308" s="54"/>
      <c r="O308" s="54"/>
      <c r="P308" s="54"/>
      <c r="Q308" s="54"/>
      <c r="R308" s="54"/>
      <c r="S308" s="54"/>
    </row>
    <row r="309" spans="1:19" x14ac:dyDescent="0.25">
      <c r="A309" s="44">
        <f>IF(B309="","",INDEX(notations!$1:$7,2,ROW(B305)))</f>
        <v>0</v>
      </c>
      <c r="B309" s="58">
        <f>INDEX(notations!$1:$7,1,ROW(B305))</f>
        <v>0</v>
      </c>
      <c r="C309" s="45">
        <f>INDEX(notations!$1:$7,3,ROW(B305))</f>
        <v>0</v>
      </c>
      <c r="D309" s="45">
        <f>INDEX(notations!$1:$7,5,ROW(D305))</f>
        <v>0</v>
      </c>
      <c r="E309" s="45">
        <f>INDEX(notations!$1:$7,6,ROW(E305))</f>
        <v>0</v>
      </c>
      <c r="F309" s="44">
        <f>IF(E309="","",VLOOKUP($D$2,notations!$B$9:$SJ$250,ROW(D303)+1,FALSE))</f>
        <v>0</v>
      </c>
      <c r="G309" s="44" t="s">
        <v>101</v>
      </c>
      <c r="H309" s="44">
        <f xml:space="preserve"> INDEX(notations!$1:$7,7,ROW(H305))</f>
        <v>0</v>
      </c>
      <c r="I309" s="59" t="e">
        <f>IF($F309/$H309&lt;Configuration!$D$18,Configuration!$H$18,IF($F309/$H309&lt;Configuration!$D$17,Configuration!$H$17,IF($F309/$H309&lt;=Configuration!$D$16,Configuration!$H$16,Configuration!$H$15)))</f>
        <v>#DIV/0!</v>
      </c>
      <c r="L309" s="54"/>
      <c r="M309" s="54"/>
      <c r="N309" s="54"/>
      <c r="O309" s="54"/>
      <c r="P309" s="54"/>
      <c r="Q309" s="54"/>
      <c r="R309" s="54"/>
      <c r="S309" s="54"/>
    </row>
    <row r="310" spans="1:19" x14ac:dyDescent="0.25">
      <c r="A310" s="44">
        <f>IF(B310="","",INDEX(notations!$1:$7,2,ROW(B306)))</f>
        <v>0</v>
      </c>
      <c r="B310" s="58">
        <f>INDEX(notations!$1:$7,1,ROW(B306))</f>
        <v>0</v>
      </c>
      <c r="C310" s="45">
        <f>INDEX(notations!$1:$7,3,ROW(B306))</f>
        <v>0</v>
      </c>
      <c r="D310" s="45">
        <f>INDEX(notations!$1:$7,5,ROW(D306))</f>
        <v>0</v>
      </c>
      <c r="E310" s="45">
        <f>INDEX(notations!$1:$7,6,ROW(E306))</f>
        <v>0</v>
      </c>
      <c r="F310" s="44">
        <f>IF(E310="","",VLOOKUP($D$2,notations!$B$9:$SJ$250,ROW(D304)+1,FALSE))</f>
        <v>0</v>
      </c>
      <c r="G310" s="44" t="s">
        <v>101</v>
      </c>
      <c r="H310" s="44">
        <f xml:space="preserve"> INDEX(notations!$1:$7,7,ROW(H306))</f>
        <v>0</v>
      </c>
      <c r="I310" s="59" t="e">
        <f>IF($F310/$H310&lt;Configuration!$D$18,Configuration!$H$18,IF($F310/$H310&lt;Configuration!$D$17,Configuration!$H$17,IF($F310/$H310&lt;=Configuration!$D$16,Configuration!$H$16,Configuration!$H$15)))</f>
        <v>#DIV/0!</v>
      </c>
      <c r="L310" s="54"/>
      <c r="M310" s="54"/>
      <c r="N310" s="54"/>
      <c r="O310" s="54"/>
      <c r="P310" s="54"/>
      <c r="Q310" s="54"/>
      <c r="R310" s="54"/>
      <c r="S310" s="54"/>
    </row>
    <row r="311" spans="1:19" x14ac:dyDescent="0.25">
      <c r="A311" s="44">
        <f>IF(B311="","",INDEX(notations!$1:$7,2,ROW(B307)))</f>
        <v>0</v>
      </c>
      <c r="B311" s="58">
        <f>INDEX(notations!$1:$7,1,ROW(B307))</f>
        <v>0</v>
      </c>
      <c r="C311" s="45">
        <f>INDEX(notations!$1:$7,3,ROW(B307))</f>
        <v>0</v>
      </c>
      <c r="D311" s="45">
        <f>INDEX(notations!$1:$7,5,ROW(D307))</f>
        <v>0</v>
      </c>
      <c r="E311" s="45">
        <f>INDEX(notations!$1:$7,6,ROW(E307))</f>
        <v>0</v>
      </c>
      <c r="F311" s="44">
        <f>IF(E311="","",VLOOKUP($D$2,notations!$B$9:$SJ$250,ROW(D305)+1,FALSE))</f>
        <v>0</v>
      </c>
      <c r="G311" s="44" t="s">
        <v>101</v>
      </c>
      <c r="H311" s="44">
        <f xml:space="preserve"> INDEX(notations!$1:$7,7,ROW(H307))</f>
        <v>0</v>
      </c>
      <c r="I311" s="59" t="e">
        <f>IF($F311/$H311&lt;Configuration!$D$18,Configuration!$H$18,IF($F311/$H311&lt;Configuration!$D$17,Configuration!$H$17,IF($F311/$H311&lt;=Configuration!$D$16,Configuration!$H$16,Configuration!$H$15)))</f>
        <v>#DIV/0!</v>
      </c>
      <c r="L311" s="54"/>
      <c r="M311" s="54"/>
      <c r="N311" s="54"/>
      <c r="O311" s="54"/>
      <c r="P311" s="54"/>
      <c r="Q311" s="54"/>
      <c r="R311" s="54"/>
      <c r="S311" s="54"/>
    </row>
    <row r="312" spans="1:19" x14ac:dyDescent="0.25">
      <c r="A312" s="44">
        <f>IF(B312="","",INDEX(notations!$1:$7,2,ROW(B308)))</f>
        <v>0</v>
      </c>
      <c r="B312" s="58">
        <f>INDEX(notations!$1:$7,1,ROW(B308))</f>
        <v>0</v>
      </c>
      <c r="C312" s="45">
        <f>INDEX(notations!$1:$7,3,ROW(B308))</f>
        <v>0</v>
      </c>
      <c r="D312" s="45">
        <f>INDEX(notations!$1:$7,5,ROW(D308))</f>
        <v>0</v>
      </c>
      <c r="E312" s="45">
        <f>INDEX(notations!$1:$7,6,ROW(E308))</f>
        <v>0</v>
      </c>
      <c r="F312" s="44">
        <f>IF(E312="","",VLOOKUP($D$2,notations!$B$9:$SJ$250,ROW(D306)+1,FALSE))</f>
        <v>0</v>
      </c>
      <c r="G312" s="44" t="s">
        <v>101</v>
      </c>
      <c r="H312" s="44">
        <f xml:space="preserve"> INDEX(notations!$1:$7,7,ROW(H308))</f>
        <v>0</v>
      </c>
      <c r="I312" s="59" t="e">
        <f>IF($F312/$H312&lt;Configuration!$D$18,Configuration!$H$18,IF($F312/$H312&lt;Configuration!$D$17,Configuration!$H$17,IF($F312/$H312&lt;=Configuration!$D$16,Configuration!$H$16,Configuration!$H$15)))</f>
        <v>#DIV/0!</v>
      </c>
      <c r="L312" s="54"/>
      <c r="M312" s="54"/>
      <c r="N312" s="54"/>
      <c r="O312" s="54"/>
      <c r="P312" s="54"/>
      <c r="Q312" s="54"/>
      <c r="R312" s="54"/>
      <c r="S312" s="54"/>
    </row>
    <row r="313" spans="1:19" x14ac:dyDescent="0.25">
      <c r="A313" s="44">
        <f>IF(B313="","",INDEX(notations!$1:$7,2,ROW(B309)))</f>
        <v>0</v>
      </c>
      <c r="B313" s="58">
        <f>INDEX(notations!$1:$7,1,ROW(B309))</f>
        <v>0</v>
      </c>
      <c r="C313" s="45">
        <f>INDEX(notations!$1:$7,3,ROW(B309))</f>
        <v>0</v>
      </c>
      <c r="D313" s="45">
        <f>INDEX(notations!$1:$7,5,ROW(D309))</f>
        <v>0</v>
      </c>
      <c r="E313" s="45">
        <f>INDEX(notations!$1:$7,6,ROW(E309))</f>
        <v>0</v>
      </c>
      <c r="F313" s="44">
        <f>IF(E313="","",VLOOKUP($D$2,notations!$B$9:$SJ$250,ROW(D307)+1,FALSE))</f>
        <v>0</v>
      </c>
      <c r="G313" s="44" t="s">
        <v>101</v>
      </c>
      <c r="H313" s="44">
        <f xml:space="preserve"> INDEX(notations!$1:$7,7,ROW(H309))</f>
        <v>0</v>
      </c>
      <c r="I313" s="59" t="e">
        <f>IF($F313/$H313&lt;Configuration!$D$18,Configuration!$H$18,IF($F313/$H313&lt;Configuration!$D$17,Configuration!$H$17,IF($F313/$H313&lt;=Configuration!$D$16,Configuration!$H$16,Configuration!$H$15)))</f>
        <v>#DIV/0!</v>
      </c>
      <c r="L313" s="54"/>
      <c r="M313" s="54"/>
      <c r="N313" s="54"/>
      <c r="O313" s="54"/>
      <c r="P313" s="54"/>
      <c r="Q313" s="54"/>
      <c r="R313" s="54"/>
      <c r="S313" s="54"/>
    </row>
    <row r="314" spans="1:19" x14ac:dyDescent="0.25">
      <c r="A314" s="44">
        <f>IF(B314="","",INDEX(notations!$1:$7,2,ROW(B310)))</f>
        <v>0</v>
      </c>
      <c r="B314" s="58">
        <f>INDEX(notations!$1:$7,1,ROW(B310))</f>
        <v>0</v>
      </c>
      <c r="C314" s="45">
        <f>INDEX(notations!$1:$7,3,ROW(B310))</f>
        <v>0</v>
      </c>
      <c r="D314" s="45">
        <f>INDEX(notations!$1:$7,5,ROW(D310))</f>
        <v>0</v>
      </c>
      <c r="E314" s="45">
        <f>INDEX(notations!$1:$7,6,ROW(E310))</f>
        <v>0</v>
      </c>
      <c r="F314" s="44">
        <f>IF(E314="","",VLOOKUP($D$2,notations!$B$9:$SJ$250,ROW(D308)+1,FALSE))</f>
        <v>0</v>
      </c>
      <c r="G314" s="44" t="s">
        <v>101</v>
      </c>
      <c r="H314" s="44">
        <f xml:space="preserve"> INDEX(notations!$1:$7,7,ROW(H310))</f>
        <v>0</v>
      </c>
      <c r="I314" s="59" t="e">
        <f>IF($F314/$H314&lt;Configuration!$D$18,Configuration!$H$18,IF($F314/$H314&lt;Configuration!$D$17,Configuration!$H$17,IF($F314/$H314&lt;=Configuration!$D$16,Configuration!$H$16,Configuration!$H$15)))</f>
        <v>#DIV/0!</v>
      </c>
      <c r="L314" s="54"/>
      <c r="M314" s="54"/>
      <c r="N314" s="54"/>
      <c r="O314" s="54"/>
      <c r="P314" s="54"/>
      <c r="Q314" s="54"/>
      <c r="R314" s="54"/>
      <c r="S314" s="54"/>
    </row>
    <row r="315" spans="1:19" x14ac:dyDescent="0.25">
      <c r="A315" s="44">
        <f>IF(B315="","",INDEX(notations!$1:$7,2,ROW(B311)))</f>
        <v>0</v>
      </c>
      <c r="B315" s="58">
        <f>INDEX(notations!$1:$7,1,ROW(B311))</f>
        <v>0</v>
      </c>
      <c r="C315" s="45">
        <f>INDEX(notations!$1:$7,3,ROW(B311))</f>
        <v>0</v>
      </c>
      <c r="D315" s="45">
        <f>INDEX(notations!$1:$7,5,ROW(D311))</f>
        <v>0</v>
      </c>
      <c r="E315" s="45">
        <f>INDEX(notations!$1:$7,6,ROW(E311))</f>
        <v>0</v>
      </c>
      <c r="F315" s="44">
        <f>IF(E315="","",VLOOKUP($D$2,notations!$B$9:$SJ$250,ROW(D309)+1,FALSE))</f>
        <v>0</v>
      </c>
      <c r="G315" s="44" t="s">
        <v>101</v>
      </c>
      <c r="H315" s="44">
        <f xml:space="preserve"> INDEX(notations!$1:$7,7,ROW(H311))</f>
        <v>0</v>
      </c>
      <c r="I315" s="59" t="e">
        <f>IF($F315/$H315&lt;Configuration!$D$18,Configuration!$H$18,IF($F315/$H315&lt;Configuration!$D$17,Configuration!$H$17,IF($F315/$H315&lt;=Configuration!$D$16,Configuration!$H$16,Configuration!$H$15)))</f>
        <v>#DIV/0!</v>
      </c>
      <c r="L315" s="54"/>
      <c r="M315" s="54"/>
      <c r="N315" s="54"/>
      <c r="O315" s="54"/>
      <c r="P315" s="54"/>
      <c r="Q315" s="54"/>
      <c r="R315" s="54"/>
      <c r="S315" s="54"/>
    </row>
    <row r="316" spans="1:19" x14ac:dyDescent="0.25">
      <c r="A316" s="44">
        <f>IF(B316="","",INDEX(notations!$1:$7,2,ROW(B312)))</f>
        <v>0</v>
      </c>
      <c r="B316" s="58">
        <f>INDEX(notations!$1:$7,1,ROW(B312))</f>
        <v>0</v>
      </c>
      <c r="C316" s="45">
        <f>INDEX(notations!$1:$7,3,ROW(B312))</f>
        <v>0</v>
      </c>
      <c r="D316" s="45">
        <f>INDEX(notations!$1:$7,5,ROW(D312))</f>
        <v>0</v>
      </c>
      <c r="E316" s="45">
        <f>INDEX(notations!$1:$7,6,ROW(E312))</f>
        <v>0</v>
      </c>
      <c r="F316" s="44">
        <f>IF(E316="","",VLOOKUP($D$2,notations!$B$9:$SJ$250,ROW(D310)+1,FALSE))</f>
        <v>0</v>
      </c>
      <c r="G316" s="44" t="s">
        <v>101</v>
      </c>
      <c r="H316" s="44">
        <f xml:space="preserve"> INDEX(notations!$1:$7,7,ROW(H312))</f>
        <v>0</v>
      </c>
      <c r="I316" s="59" t="e">
        <f>IF($F316/$H316&lt;Configuration!$D$18,Configuration!$H$18,IF($F316/$H316&lt;Configuration!$D$17,Configuration!$H$17,IF($F316/$H316&lt;=Configuration!$D$16,Configuration!$H$16,Configuration!$H$15)))</f>
        <v>#DIV/0!</v>
      </c>
      <c r="L316" s="54"/>
      <c r="M316" s="54"/>
      <c r="N316" s="54"/>
      <c r="O316" s="54"/>
      <c r="P316" s="54"/>
      <c r="Q316" s="54"/>
      <c r="R316" s="54"/>
      <c r="S316" s="54"/>
    </row>
    <row r="317" spans="1:19" x14ac:dyDescent="0.25">
      <c r="A317" s="44">
        <f>IF(B317="","",INDEX(notations!$1:$7,2,ROW(B313)))</f>
        <v>0</v>
      </c>
      <c r="B317" s="58">
        <f>INDEX(notations!$1:$7,1,ROW(B313))</f>
        <v>0</v>
      </c>
      <c r="C317" s="45">
        <f>INDEX(notations!$1:$7,3,ROW(B313))</f>
        <v>0</v>
      </c>
      <c r="D317" s="45">
        <f>INDEX(notations!$1:$7,5,ROW(D313))</f>
        <v>0</v>
      </c>
      <c r="E317" s="45">
        <f>INDEX(notations!$1:$7,6,ROW(E313))</f>
        <v>0</v>
      </c>
      <c r="F317" s="44">
        <f>IF(E317="","",VLOOKUP($D$2,notations!$B$9:$SJ$250,ROW(D311)+1,FALSE))</f>
        <v>0</v>
      </c>
      <c r="G317" s="44" t="s">
        <v>101</v>
      </c>
      <c r="H317" s="44">
        <f xml:space="preserve"> INDEX(notations!$1:$7,7,ROW(H313))</f>
        <v>0</v>
      </c>
      <c r="I317" s="59" t="e">
        <f>IF($F317/$H317&lt;Configuration!$D$18,Configuration!$H$18,IF($F317/$H317&lt;Configuration!$D$17,Configuration!$H$17,IF($F317/$H317&lt;=Configuration!$D$16,Configuration!$H$16,Configuration!$H$15)))</f>
        <v>#DIV/0!</v>
      </c>
      <c r="L317" s="54"/>
      <c r="M317" s="54"/>
      <c r="N317" s="54"/>
      <c r="O317" s="54"/>
      <c r="P317" s="54"/>
      <c r="Q317" s="54"/>
      <c r="R317" s="54"/>
      <c r="S317" s="54"/>
    </row>
    <row r="318" spans="1:19" x14ac:dyDescent="0.25">
      <c r="A318" s="44">
        <f>IF(B318="","",INDEX(notations!$1:$7,2,ROW(B314)))</f>
        <v>0</v>
      </c>
      <c r="B318" s="58">
        <f>INDEX(notations!$1:$7,1,ROW(B314))</f>
        <v>0</v>
      </c>
      <c r="C318" s="45">
        <f>INDEX(notations!$1:$7,3,ROW(B314))</f>
        <v>0</v>
      </c>
      <c r="D318" s="45">
        <f>INDEX(notations!$1:$7,5,ROW(D314))</f>
        <v>0</v>
      </c>
      <c r="E318" s="45">
        <f>INDEX(notations!$1:$7,6,ROW(E314))</f>
        <v>0</v>
      </c>
      <c r="F318" s="44">
        <f>IF(E318="","",VLOOKUP($D$2,notations!$B$9:$SJ$250,ROW(D312)+1,FALSE))</f>
        <v>0</v>
      </c>
      <c r="G318" s="44" t="s">
        <v>101</v>
      </c>
      <c r="H318" s="44">
        <f xml:space="preserve"> INDEX(notations!$1:$7,7,ROW(H314))</f>
        <v>0</v>
      </c>
      <c r="I318" s="59" t="e">
        <f>IF($F318/$H318&lt;Configuration!$D$18,Configuration!$H$18,IF($F318/$H318&lt;Configuration!$D$17,Configuration!$H$17,IF($F318/$H318&lt;=Configuration!$D$16,Configuration!$H$16,Configuration!$H$15)))</f>
        <v>#DIV/0!</v>
      </c>
      <c r="L318" s="54"/>
      <c r="M318" s="54"/>
      <c r="N318" s="54"/>
      <c r="O318" s="54"/>
      <c r="P318" s="54"/>
      <c r="Q318" s="54"/>
      <c r="R318" s="54"/>
      <c r="S318" s="54"/>
    </row>
    <row r="319" spans="1:19" x14ac:dyDescent="0.25">
      <c r="A319" s="44">
        <f>IF(B319="","",INDEX(notations!$1:$7,2,ROW(B315)))</f>
        <v>0</v>
      </c>
      <c r="B319" s="58">
        <f>INDEX(notations!$1:$7,1,ROW(B315))</f>
        <v>0</v>
      </c>
      <c r="C319" s="45">
        <f>INDEX(notations!$1:$7,3,ROW(B315))</f>
        <v>0</v>
      </c>
      <c r="D319" s="45">
        <f>INDEX(notations!$1:$7,5,ROW(D315))</f>
        <v>0</v>
      </c>
      <c r="E319" s="45">
        <f>INDEX(notations!$1:$7,6,ROW(E315))</f>
        <v>0</v>
      </c>
      <c r="F319" s="44">
        <f>IF(E319="","",VLOOKUP($D$2,notations!$B$9:$SJ$250,ROW(D313)+1,FALSE))</f>
        <v>0</v>
      </c>
      <c r="G319" s="44" t="s">
        <v>101</v>
      </c>
      <c r="H319" s="44">
        <f xml:space="preserve"> INDEX(notations!$1:$7,7,ROW(H315))</f>
        <v>0</v>
      </c>
      <c r="I319" s="59" t="e">
        <f>IF($F319/$H319&lt;Configuration!$D$18,Configuration!$H$18,IF($F319/$H319&lt;Configuration!$D$17,Configuration!$H$17,IF($F319/$H319&lt;=Configuration!$D$16,Configuration!$H$16,Configuration!$H$15)))</f>
        <v>#DIV/0!</v>
      </c>
      <c r="L319" s="54"/>
      <c r="M319" s="54"/>
      <c r="N319" s="54"/>
      <c r="O319" s="54"/>
      <c r="P319" s="54"/>
      <c r="Q319" s="54"/>
      <c r="R319" s="54"/>
      <c r="S319" s="54"/>
    </row>
    <row r="320" spans="1:19" x14ac:dyDescent="0.25">
      <c r="A320" s="44">
        <f>IF(B320="","",INDEX(notations!$1:$7,2,ROW(B316)))</f>
        <v>0</v>
      </c>
      <c r="B320" s="58">
        <f>INDEX(notations!$1:$7,1,ROW(B316))</f>
        <v>0</v>
      </c>
      <c r="C320" s="45">
        <f>INDEX(notations!$1:$7,3,ROW(B316))</f>
        <v>0</v>
      </c>
      <c r="D320" s="45">
        <f>INDEX(notations!$1:$7,5,ROW(D316))</f>
        <v>0</v>
      </c>
      <c r="E320" s="45">
        <f>INDEX(notations!$1:$7,6,ROW(E316))</f>
        <v>0</v>
      </c>
      <c r="F320" s="44">
        <f>IF(E320="","",VLOOKUP($D$2,notations!$B$9:$SJ$250,ROW(D314)+1,FALSE))</f>
        <v>0</v>
      </c>
      <c r="G320" s="44" t="s">
        <v>101</v>
      </c>
      <c r="H320" s="44">
        <f xml:space="preserve"> INDEX(notations!$1:$7,7,ROW(H316))</f>
        <v>0</v>
      </c>
      <c r="I320" s="59" t="e">
        <f>IF($F320/$H320&lt;Configuration!$D$18,Configuration!$H$18,IF($F320/$H320&lt;Configuration!$D$17,Configuration!$H$17,IF($F320/$H320&lt;=Configuration!$D$16,Configuration!$H$16,Configuration!$H$15)))</f>
        <v>#DIV/0!</v>
      </c>
      <c r="L320" s="54"/>
      <c r="M320" s="54"/>
      <c r="N320" s="54"/>
      <c r="O320" s="54"/>
      <c r="P320" s="54"/>
      <c r="Q320" s="54"/>
      <c r="R320" s="54"/>
      <c r="S320" s="54"/>
    </row>
    <row r="321" spans="1:19" x14ac:dyDescent="0.25">
      <c r="A321" s="44">
        <f>IF(B321="","",INDEX(notations!$1:$7,2,ROW(B317)))</f>
        <v>0</v>
      </c>
      <c r="B321" s="58">
        <f>INDEX(notations!$1:$7,1,ROW(B317))</f>
        <v>0</v>
      </c>
      <c r="C321" s="45">
        <f>INDEX(notations!$1:$7,3,ROW(B317))</f>
        <v>0</v>
      </c>
      <c r="D321" s="45">
        <f>INDEX(notations!$1:$7,5,ROW(D317))</f>
        <v>0</v>
      </c>
      <c r="E321" s="45">
        <f>INDEX(notations!$1:$7,6,ROW(E317))</f>
        <v>0</v>
      </c>
      <c r="F321" s="44">
        <f>IF(E321="","",VLOOKUP($D$2,notations!$B$9:$SJ$250,ROW(D315)+1,FALSE))</f>
        <v>0</v>
      </c>
      <c r="G321" s="44" t="s">
        <v>101</v>
      </c>
      <c r="H321" s="44">
        <f xml:space="preserve"> INDEX(notations!$1:$7,7,ROW(H317))</f>
        <v>0</v>
      </c>
      <c r="I321" s="59" t="e">
        <f>IF($F321/$H321&lt;Configuration!$D$18,Configuration!$H$18,IF($F321/$H321&lt;Configuration!$D$17,Configuration!$H$17,IF($F321/$H321&lt;=Configuration!$D$16,Configuration!$H$16,Configuration!$H$15)))</f>
        <v>#DIV/0!</v>
      </c>
      <c r="L321" s="54"/>
      <c r="M321" s="54"/>
      <c r="N321" s="54"/>
      <c r="O321" s="54"/>
      <c r="P321" s="54"/>
      <c r="Q321" s="54"/>
      <c r="R321" s="54"/>
      <c r="S321" s="54"/>
    </row>
    <row r="322" spans="1:19" x14ac:dyDescent="0.25">
      <c r="A322" s="44">
        <f>IF(B322="","",INDEX(notations!$1:$7,2,ROW(B318)))</f>
        <v>0</v>
      </c>
      <c r="B322" s="58">
        <f>INDEX(notations!$1:$7,1,ROW(B318))</f>
        <v>0</v>
      </c>
      <c r="C322" s="45">
        <f>INDEX(notations!$1:$7,3,ROW(B318))</f>
        <v>0</v>
      </c>
      <c r="D322" s="45">
        <f>INDEX(notations!$1:$7,5,ROW(D318))</f>
        <v>0</v>
      </c>
      <c r="E322" s="45">
        <f>INDEX(notations!$1:$7,6,ROW(E318))</f>
        <v>0</v>
      </c>
      <c r="F322" s="44">
        <f>IF(E322="","",VLOOKUP($D$2,notations!$B$9:$SJ$250,ROW(D316)+1,FALSE))</f>
        <v>0</v>
      </c>
      <c r="G322" s="44" t="s">
        <v>101</v>
      </c>
      <c r="H322" s="44">
        <f xml:space="preserve"> INDEX(notations!$1:$7,7,ROW(H318))</f>
        <v>0</v>
      </c>
      <c r="I322" s="59" t="e">
        <f>IF($F322/$H322&lt;Configuration!$D$18,Configuration!$H$18,IF($F322/$H322&lt;Configuration!$D$17,Configuration!$H$17,IF($F322/$H322&lt;=Configuration!$D$16,Configuration!$H$16,Configuration!$H$15)))</f>
        <v>#DIV/0!</v>
      </c>
      <c r="L322" s="54"/>
      <c r="M322" s="54"/>
      <c r="N322" s="54"/>
      <c r="O322" s="54"/>
      <c r="P322" s="54"/>
      <c r="Q322" s="54"/>
      <c r="R322" s="54"/>
      <c r="S322" s="54"/>
    </row>
    <row r="323" spans="1:19" x14ac:dyDescent="0.25">
      <c r="A323" s="44">
        <f>IF(B323="","",INDEX(notations!$1:$7,2,ROW(B319)))</f>
        <v>0</v>
      </c>
      <c r="B323" s="58">
        <f>INDEX(notations!$1:$7,1,ROW(B319))</f>
        <v>0</v>
      </c>
      <c r="C323" s="45">
        <f>INDEX(notations!$1:$7,3,ROW(B319))</f>
        <v>0</v>
      </c>
      <c r="D323" s="45">
        <f>INDEX(notations!$1:$7,5,ROW(D319))</f>
        <v>0</v>
      </c>
      <c r="E323" s="45">
        <f>INDEX(notations!$1:$7,6,ROW(E319))</f>
        <v>0</v>
      </c>
      <c r="F323" s="44">
        <f>IF(E323="","",VLOOKUP($D$2,notations!$B$9:$SJ$250,ROW(D317)+1,FALSE))</f>
        <v>0</v>
      </c>
      <c r="G323" s="44" t="s">
        <v>101</v>
      </c>
      <c r="H323" s="44">
        <f xml:space="preserve"> INDEX(notations!$1:$7,7,ROW(H319))</f>
        <v>0</v>
      </c>
      <c r="I323" s="59" t="e">
        <f>IF($F323/$H323&lt;Configuration!$D$18,Configuration!$H$18,IF($F323/$H323&lt;Configuration!$D$17,Configuration!$H$17,IF($F323/$H323&lt;=Configuration!$D$16,Configuration!$H$16,Configuration!$H$15)))</f>
        <v>#DIV/0!</v>
      </c>
      <c r="L323" s="54"/>
      <c r="M323" s="54"/>
      <c r="N323" s="54"/>
      <c r="O323" s="54"/>
      <c r="P323" s="54"/>
      <c r="Q323" s="54"/>
      <c r="R323" s="54"/>
      <c r="S323" s="54"/>
    </row>
    <row r="324" spans="1:19" x14ac:dyDescent="0.25">
      <c r="A324" s="44">
        <f>IF(B324="","",INDEX(notations!$1:$7,2,ROW(B320)))</f>
        <v>0</v>
      </c>
      <c r="B324" s="58">
        <f>INDEX(notations!$1:$7,1,ROW(B320))</f>
        <v>0</v>
      </c>
      <c r="C324" s="45">
        <f>INDEX(notations!$1:$7,3,ROW(B320))</f>
        <v>0</v>
      </c>
      <c r="D324" s="45">
        <f>INDEX(notations!$1:$7,5,ROW(D320))</f>
        <v>0</v>
      </c>
      <c r="E324" s="45">
        <f>INDEX(notations!$1:$7,6,ROW(E320))</f>
        <v>0</v>
      </c>
      <c r="F324" s="44">
        <f>IF(E324="","",VLOOKUP($D$2,notations!$B$9:$SJ$250,ROW(D318)+1,FALSE))</f>
        <v>0</v>
      </c>
      <c r="G324" s="44" t="s">
        <v>101</v>
      </c>
      <c r="H324" s="44">
        <f xml:space="preserve"> INDEX(notations!$1:$7,7,ROW(H320))</f>
        <v>0</v>
      </c>
      <c r="I324" s="59" t="e">
        <f>IF($F324/$H324&lt;Configuration!$D$18,Configuration!$H$18,IF($F324/$H324&lt;Configuration!$D$17,Configuration!$H$17,IF($F324/$H324&lt;=Configuration!$D$16,Configuration!$H$16,Configuration!$H$15)))</f>
        <v>#DIV/0!</v>
      </c>
      <c r="L324" s="54"/>
      <c r="M324" s="54"/>
      <c r="N324" s="54"/>
      <c r="O324" s="54"/>
      <c r="P324" s="54"/>
      <c r="Q324" s="54"/>
      <c r="R324" s="54"/>
      <c r="S324" s="54"/>
    </row>
    <row r="325" spans="1:19" x14ac:dyDescent="0.25">
      <c r="A325" s="44">
        <f>IF(B325="","",INDEX(notations!$1:$7,2,ROW(B321)))</f>
        <v>0</v>
      </c>
      <c r="B325" s="58">
        <f>INDEX(notations!$1:$7,1,ROW(B321))</f>
        <v>0</v>
      </c>
      <c r="C325" s="45">
        <f>INDEX(notations!$1:$7,3,ROW(B321))</f>
        <v>0</v>
      </c>
      <c r="D325" s="45">
        <f>INDEX(notations!$1:$7,5,ROW(D321))</f>
        <v>0</v>
      </c>
      <c r="E325" s="45">
        <f>INDEX(notations!$1:$7,6,ROW(E321))</f>
        <v>0</v>
      </c>
      <c r="F325" s="44">
        <f>IF(E325="","",VLOOKUP($D$2,notations!$B$9:$SJ$250,ROW(D319)+1,FALSE))</f>
        <v>0</v>
      </c>
      <c r="G325" s="44" t="s">
        <v>101</v>
      </c>
      <c r="H325" s="44">
        <f xml:space="preserve"> INDEX(notations!$1:$7,7,ROW(H321))</f>
        <v>0</v>
      </c>
      <c r="I325" s="59" t="e">
        <f>IF($F325/$H325&lt;Configuration!$D$18,Configuration!$H$18,IF($F325/$H325&lt;Configuration!$D$17,Configuration!$H$17,IF($F325/$H325&lt;=Configuration!$D$16,Configuration!$H$16,Configuration!$H$15)))</f>
        <v>#DIV/0!</v>
      </c>
      <c r="L325" s="54"/>
      <c r="M325" s="54"/>
      <c r="N325" s="54"/>
      <c r="O325" s="54"/>
      <c r="P325" s="54"/>
      <c r="Q325" s="54"/>
      <c r="R325" s="54"/>
      <c r="S325" s="54"/>
    </row>
    <row r="326" spans="1:19" x14ac:dyDescent="0.25">
      <c r="A326" s="44">
        <f>IF(B326="","",INDEX(notations!$1:$7,2,ROW(B322)))</f>
        <v>0</v>
      </c>
      <c r="B326" s="58">
        <f>INDEX(notations!$1:$7,1,ROW(B322))</f>
        <v>0</v>
      </c>
      <c r="C326" s="45">
        <f>INDEX(notations!$1:$7,3,ROW(B322))</f>
        <v>0</v>
      </c>
      <c r="D326" s="45">
        <f>INDEX(notations!$1:$7,5,ROW(D322))</f>
        <v>0</v>
      </c>
      <c r="E326" s="45">
        <f>INDEX(notations!$1:$7,6,ROW(E322))</f>
        <v>0</v>
      </c>
      <c r="F326" s="44">
        <f>IF(E326="","",VLOOKUP($D$2,notations!$B$9:$SJ$250,ROW(D320)+1,FALSE))</f>
        <v>0</v>
      </c>
      <c r="G326" s="44" t="s">
        <v>101</v>
      </c>
      <c r="H326" s="44">
        <f xml:space="preserve"> INDEX(notations!$1:$7,7,ROW(H322))</f>
        <v>0</v>
      </c>
      <c r="I326" s="59" t="e">
        <f>IF($F326/$H326&lt;Configuration!$D$18,Configuration!$H$18,IF($F326/$H326&lt;Configuration!$D$17,Configuration!$H$17,IF($F326/$H326&lt;=Configuration!$D$16,Configuration!$H$16,Configuration!$H$15)))</f>
        <v>#DIV/0!</v>
      </c>
      <c r="L326" s="54"/>
      <c r="M326" s="54"/>
      <c r="N326" s="54"/>
      <c r="O326" s="54"/>
      <c r="P326" s="54"/>
      <c r="Q326" s="54"/>
      <c r="R326" s="54"/>
      <c r="S326" s="54"/>
    </row>
    <row r="327" spans="1:19" x14ac:dyDescent="0.25">
      <c r="A327" s="44">
        <f>IF(B327="","",INDEX(notations!$1:$7,2,ROW(B323)))</f>
        <v>0</v>
      </c>
      <c r="B327" s="58">
        <f>INDEX(notations!$1:$7,1,ROW(B323))</f>
        <v>0</v>
      </c>
      <c r="C327" s="45">
        <f>INDEX(notations!$1:$7,3,ROW(B323))</f>
        <v>0</v>
      </c>
      <c r="D327" s="45">
        <f>INDEX(notations!$1:$7,5,ROW(D323))</f>
        <v>0</v>
      </c>
      <c r="E327" s="45">
        <f>INDEX(notations!$1:$7,6,ROW(E323))</f>
        <v>0</v>
      </c>
      <c r="F327" s="44">
        <f>IF(E327="","",VLOOKUP($D$2,notations!$B$9:$SJ$250,ROW(D321)+1,FALSE))</f>
        <v>0</v>
      </c>
      <c r="G327" s="44" t="s">
        <v>101</v>
      </c>
      <c r="H327" s="44">
        <f xml:space="preserve"> INDEX(notations!$1:$7,7,ROW(H323))</f>
        <v>0</v>
      </c>
      <c r="I327" s="59" t="e">
        <f>IF($F327/$H327&lt;Configuration!$D$18,Configuration!$H$18,IF($F327/$H327&lt;Configuration!$D$17,Configuration!$H$17,IF($F327/$H327&lt;=Configuration!$D$16,Configuration!$H$16,Configuration!$H$15)))</f>
        <v>#DIV/0!</v>
      </c>
      <c r="L327" s="54"/>
      <c r="M327" s="54"/>
      <c r="N327" s="54"/>
      <c r="O327" s="54"/>
      <c r="P327" s="54"/>
      <c r="Q327" s="54"/>
      <c r="R327" s="54"/>
      <c r="S327" s="54"/>
    </row>
    <row r="328" spans="1:19" x14ac:dyDescent="0.25">
      <c r="A328" s="44">
        <f>IF(B328="","",INDEX(notations!$1:$7,2,ROW(B324)))</f>
        <v>0</v>
      </c>
      <c r="B328" s="58">
        <f>INDEX(notations!$1:$7,1,ROW(B324))</f>
        <v>0</v>
      </c>
      <c r="C328" s="45">
        <f>INDEX(notations!$1:$7,3,ROW(B324))</f>
        <v>0</v>
      </c>
      <c r="D328" s="45">
        <f>INDEX(notations!$1:$7,5,ROW(D324))</f>
        <v>0</v>
      </c>
      <c r="E328" s="45">
        <f>INDEX(notations!$1:$7,6,ROW(E324))</f>
        <v>0</v>
      </c>
      <c r="F328" s="44">
        <f>IF(E328="","",VLOOKUP($D$2,notations!$B$9:$SJ$250,ROW(D322)+1,FALSE))</f>
        <v>0</v>
      </c>
      <c r="G328" s="44" t="s">
        <v>101</v>
      </c>
      <c r="H328" s="44">
        <f xml:space="preserve"> INDEX(notations!$1:$7,7,ROW(H324))</f>
        <v>0</v>
      </c>
      <c r="I328" s="59" t="e">
        <f>IF($F328/$H328&lt;Configuration!$D$18,Configuration!$H$18,IF($F328/$H328&lt;Configuration!$D$17,Configuration!$H$17,IF($F328/$H328&lt;=Configuration!$D$16,Configuration!$H$16,Configuration!$H$15)))</f>
        <v>#DIV/0!</v>
      </c>
      <c r="L328" s="54"/>
      <c r="M328" s="54"/>
      <c r="N328" s="54"/>
      <c r="O328" s="54"/>
      <c r="P328" s="54"/>
      <c r="Q328" s="54"/>
      <c r="R328" s="54"/>
      <c r="S328" s="54"/>
    </row>
    <row r="329" spans="1:19" x14ac:dyDescent="0.25">
      <c r="A329" s="44">
        <f>IF(B329="","",INDEX(notations!$1:$7,2,ROW(B325)))</f>
        <v>0</v>
      </c>
      <c r="B329" s="58">
        <f>INDEX(notations!$1:$7,1,ROW(B325))</f>
        <v>0</v>
      </c>
      <c r="C329" s="45">
        <f>INDEX(notations!$1:$7,3,ROW(B325))</f>
        <v>0</v>
      </c>
      <c r="D329" s="45">
        <f>INDEX(notations!$1:$7,5,ROW(D325))</f>
        <v>0</v>
      </c>
      <c r="E329" s="45">
        <f>INDEX(notations!$1:$7,6,ROW(E325))</f>
        <v>0</v>
      </c>
      <c r="F329" s="44">
        <f>IF(E329="","",VLOOKUP($D$2,notations!$B$9:$SJ$250,ROW(D323)+1,FALSE))</f>
        <v>0</v>
      </c>
      <c r="G329" s="44" t="s">
        <v>101</v>
      </c>
      <c r="H329" s="44">
        <f xml:space="preserve"> INDEX(notations!$1:$7,7,ROW(H325))</f>
        <v>0</v>
      </c>
      <c r="I329" s="59" t="e">
        <f>IF($F329/$H329&lt;Configuration!$D$18,Configuration!$H$18,IF($F329/$H329&lt;Configuration!$D$17,Configuration!$H$17,IF($F329/$H329&lt;=Configuration!$D$16,Configuration!$H$16,Configuration!$H$15)))</f>
        <v>#DIV/0!</v>
      </c>
      <c r="L329" s="54"/>
      <c r="M329" s="54"/>
      <c r="N329" s="54"/>
      <c r="O329" s="54"/>
      <c r="P329" s="54"/>
      <c r="Q329" s="54"/>
      <c r="R329" s="54"/>
      <c r="S329" s="54"/>
    </row>
    <row r="330" spans="1:19" x14ac:dyDescent="0.25">
      <c r="A330" s="44">
        <f>IF(B330="","",INDEX(notations!$1:$7,2,ROW(B326)))</f>
        <v>0</v>
      </c>
      <c r="B330" s="58">
        <f>INDEX(notations!$1:$7,1,ROW(B326))</f>
        <v>0</v>
      </c>
      <c r="C330" s="45">
        <f>INDEX(notations!$1:$7,3,ROW(B326))</f>
        <v>0</v>
      </c>
      <c r="D330" s="45">
        <f>INDEX(notations!$1:$7,5,ROW(D326))</f>
        <v>0</v>
      </c>
      <c r="E330" s="45">
        <f>INDEX(notations!$1:$7,6,ROW(E326))</f>
        <v>0</v>
      </c>
      <c r="F330" s="44">
        <f>IF(E330="","",VLOOKUP($D$2,notations!$B$9:$SJ$250,ROW(D324)+1,FALSE))</f>
        <v>0</v>
      </c>
      <c r="G330" s="44" t="s">
        <v>101</v>
      </c>
      <c r="H330" s="44">
        <f xml:space="preserve"> INDEX(notations!$1:$7,7,ROW(H326))</f>
        <v>0</v>
      </c>
      <c r="I330" s="59" t="e">
        <f>IF($F330/$H330&lt;Configuration!$D$18,Configuration!$H$18,IF($F330/$H330&lt;Configuration!$D$17,Configuration!$H$17,IF($F330/$H330&lt;=Configuration!$D$16,Configuration!$H$16,Configuration!$H$15)))</f>
        <v>#DIV/0!</v>
      </c>
      <c r="L330" s="54"/>
      <c r="M330" s="54"/>
      <c r="N330" s="54"/>
      <c r="O330" s="54"/>
      <c r="P330" s="54"/>
      <c r="Q330" s="54"/>
      <c r="R330" s="54"/>
      <c r="S330" s="54"/>
    </row>
    <row r="331" spans="1:19" x14ac:dyDescent="0.25">
      <c r="A331" s="44">
        <f>IF(B331="","",INDEX(notations!$1:$7,2,ROW(B327)))</f>
        <v>0</v>
      </c>
      <c r="B331" s="58">
        <f>INDEX(notations!$1:$7,1,ROW(B327))</f>
        <v>0</v>
      </c>
      <c r="C331" s="45">
        <f>INDEX(notations!$1:$7,3,ROW(B327))</f>
        <v>0</v>
      </c>
      <c r="D331" s="45">
        <f>INDEX(notations!$1:$7,5,ROW(D327))</f>
        <v>0</v>
      </c>
      <c r="E331" s="45">
        <f>INDEX(notations!$1:$7,6,ROW(E327))</f>
        <v>0</v>
      </c>
      <c r="F331" s="44">
        <f>IF(E331="","",VLOOKUP($D$2,notations!$B$9:$SJ$250,ROW(D325)+1,FALSE))</f>
        <v>0</v>
      </c>
      <c r="G331" s="44" t="s">
        <v>101</v>
      </c>
      <c r="H331" s="44">
        <f xml:space="preserve"> INDEX(notations!$1:$7,7,ROW(H327))</f>
        <v>0</v>
      </c>
      <c r="I331" s="59" t="e">
        <f>IF($F331/$H331&lt;Configuration!$D$18,Configuration!$H$18,IF($F331/$H331&lt;Configuration!$D$17,Configuration!$H$17,IF($F331/$H331&lt;=Configuration!$D$16,Configuration!$H$16,Configuration!$H$15)))</f>
        <v>#DIV/0!</v>
      </c>
      <c r="L331" s="54"/>
      <c r="M331" s="54"/>
      <c r="N331" s="54"/>
      <c r="O331" s="54"/>
      <c r="P331" s="54"/>
      <c r="Q331" s="54"/>
      <c r="R331" s="54"/>
      <c r="S331" s="54"/>
    </row>
    <row r="332" spans="1:19" x14ac:dyDescent="0.25">
      <c r="A332" s="44">
        <f>IF(B332="","",INDEX(notations!$1:$7,2,ROW(B328)))</f>
        <v>0</v>
      </c>
      <c r="B332" s="58">
        <f>INDEX(notations!$1:$7,1,ROW(B328))</f>
        <v>0</v>
      </c>
      <c r="C332" s="45">
        <f>INDEX(notations!$1:$7,3,ROW(B328))</f>
        <v>0</v>
      </c>
      <c r="D332" s="45">
        <f>INDEX(notations!$1:$7,5,ROW(D328))</f>
        <v>0</v>
      </c>
      <c r="E332" s="45">
        <f>INDEX(notations!$1:$7,6,ROW(E328))</f>
        <v>0</v>
      </c>
      <c r="F332" s="44">
        <f>IF(E332="","",VLOOKUP($D$2,notations!$B$9:$SJ$250,ROW(D326)+1,FALSE))</f>
        <v>0</v>
      </c>
      <c r="G332" s="44" t="s">
        <v>101</v>
      </c>
      <c r="H332" s="44">
        <f xml:space="preserve"> INDEX(notations!$1:$7,7,ROW(H328))</f>
        <v>0</v>
      </c>
      <c r="I332" s="59" t="e">
        <f>IF($F332/$H332&lt;Configuration!$D$18,Configuration!$H$18,IF($F332/$H332&lt;Configuration!$D$17,Configuration!$H$17,IF($F332/$H332&lt;=Configuration!$D$16,Configuration!$H$16,Configuration!$H$15)))</f>
        <v>#DIV/0!</v>
      </c>
      <c r="L332" s="54"/>
      <c r="M332" s="54"/>
      <c r="N332" s="54"/>
      <c r="O332" s="54"/>
      <c r="P332" s="54"/>
      <c r="Q332" s="54"/>
      <c r="R332" s="54"/>
      <c r="S332" s="54"/>
    </row>
    <row r="333" spans="1:19" x14ac:dyDescent="0.25">
      <c r="A333" s="44">
        <f>IF(B333="","",INDEX(notations!$1:$7,2,ROW(B329)))</f>
        <v>0</v>
      </c>
      <c r="B333" s="58">
        <f>INDEX(notations!$1:$7,1,ROW(B329))</f>
        <v>0</v>
      </c>
      <c r="C333" s="45">
        <f>INDEX(notations!$1:$7,3,ROW(B329))</f>
        <v>0</v>
      </c>
      <c r="D333" s="45">
        <f>INDEX(notations!$1:$7,5,ROW(D329))</f>
        <v>0</v>
      </c>
      <c r="E333" s="45">
        <f>INDEX(notations!$1:$7,6,ROW(E329))</f>
        <v>0</v>
      </c>
      <c r="F333" s="44">
        <f>IF(E333="","",VLOOKUP($D$2,notations!$B$9:$SJ$250,ROW(D327)+1,FALSE))</f>
        <v>0</v>
      </c>
      <c r="G333" s="44" t="s">
        <v>101</v>
      </c>
      <c r="H333" s="44">
        <f xml:space="preserve"> INDEX(notations!$1:$7,7,ROW(H329))</f>
        <v>0</v>
      </c>
      <c r="I333" s="59" t="e">
        <f>IF($F333/$H333&lt;Configuration!$D$18,Configuration!$H$18,IF($F333/$H333&lt;Configuration!$D$17,Configuration!$H$17,IF($F333/$H333&lt;=Configuration!$D$16,Configuration!$H$16,Configuration!$H$15)))</f>
        <v>#DIV/0!</v>
      </c>
      <c r="L333" s="54"/>
      <c r="M333" s="54"/>
      <c r="N333" s="54"/>
      <c r="O333" s="54"/>
      <c r="P333" s="54"/>
      <c r="Q333" s="54"/>
      <c r="R333" s="54"/>
      <c r="S333" s="54"/>
    </row>
    <row r="334" spans="1:19" x14ac:dyDescent="0.25">
      <c r="A334" s="44">
        <f>IF(B334="","",INDEX(notations!$1:$7,2,ROW(B330)))</f>
        <v>0</v>
      </c>
      <c r="B334" s="58">
        <f>INDEX(notations!$1:$7,1,ROW(B330))</f>
        <v>0</v>
      </c>
      <c r="C334" s="45">
        <f>INDEX(notations!$1:$7,3,ROW(B330))</f>
        <v>0</v>
      </c>
      <c r="D334" s="45">
        <f>INDEX(notations!$1:$7,5,ROW(D330))</f>
        <v>0</v>
      </c>
      <c r="E334" s="45">
        <f>INDEX(notations!$1:$7,6,ROW(E330))</f>
        <v>0</v>
      </c>
      <c r="F334" s="44">
        <f>IF(E334="","",VLOOKUP($D$2,notations!$B$9:$SJ$250,ROW(D328)+1,FALSE))</f>
        <v>0</v>
      </c>
      <c r="G334" s="44" t="s">
        <v>101</v>
      </c>
      <c r="H334" s="44">
        <f xml:space="preserve"> INDEX(notations!$1:$7,7,ROW(H330))</f>
        <v>0</v>
      </c>
      <c r="I334" s="59" t="e">
        <f>IF($F334/$H334&lt;Configuration!$D$18,Configuration!$H$18,IF($F334/$H334&lt;Configuration!$D$17,Configuration!$H$17,IF($F334/$H334&lt;=Configuration!$D$16,Configuration!$H$16,Configuration!$H$15)))</f>
        <v>#DIV/0!</v>
      </c>
      <c r="L334" s="54"/>
      <c r="M334" s="54"/>
      <c r="N334" s="54"/>
      <c r="O334" s="54"/>
      <c r="P334" s="54"/>
      <c r="Q334" s="54"/>
      <c r="R334" s="54"/>
      <c r="S334" s="54"/>
    </row>
    <row r="335" spans="1:19" x14ac:dyDescent="0.25">
      <c r="A335" s="44">
        <f>IF(B335="","",INDEX(notations!$1:$7,2,ROW(B331)))</f>
        <v>0</v>
      </c>
      <c r="B335" s="58">
        <f>INDEX(notations!$1:$7,1,ROW(B331))</f>
        <v>0</v>
      </c>
      <c r="C335" s="45">
        <f>INDEX(notations!$1:$7,3,ROW(B331))</f>
        <v>0</v>
      </c>
      <c r="D335" s="45">
        <f>INDEX(notations!$1:$7,5,ROW(D331))</f>
        <v>0</v>
      </c>
      <c r="E335" s="45">
        <f>INDEX(notations!$1:$7,6,ROW(E331))</f>
        <v>0</v>
      </c>
      <c r="F335" s="44">
        <f>IF(E335="","",VLOOKUP($D$2,notations!$B$9:$SJ$250,ROW(D329)+1,FALSE))</f>
        <v>0</v>
      </c>
      <c r="G335" s="44" t="s">
        <v>101</v>
      </c>
      <c r="H335" s="44">
        <f xml:space="preserve"> INDEX(notations!$1:$7,7,ROW(H331))</f>
        <v>0</v>
      </c>
      <c r="I335" s="59" t="e">
        <f>IF($F335/$H335&lt;Configuration!$D$18,Configuration!$H$18,IF($F335/$H335&lt;Configuration!$D$17,Configuration!$H$17,IF($F335/$H335&lt;=Configuration!$D$16,Configuration!$H$16,Configuration!$H$15)))</f>
        <v>#DIV/0!</v>
      </c>
      <c r="L335" s="54"/>
      <c r="M335" s="54"/>
      <c r="N335" s="54"/>
      <c r="O335" s="54"/>
      <c r="P335" s="54"/>
      <c r="Q335" s="54"/>
      <c r="R335" s="54"/>
      <c r="S335" s="54"/>
    </row>
    <row r="336" spans="1:19" x14ac:dyDescent="0.25">
      <c r="A336" s="44">
        <f>IF(B336="","",INDEX(notations!$1:$7,2,ROW(B332)))</f>
        <v>0</v>
      </c>
      <c r="B336" s="58">
        <f>INDEX(notations!$1:$7,1,ROW(B332))</f>
        <v>0</v>
      </c>
      <c r="C336" s="45">
        <f>INDEX(notations!$1:$7,3,ROW(B332))</f>
        <v>0</v>
      </c>
      <c r="D336" s="45">
        <f>INDEX(notations!$1:$7,5,ROW(D332))</f>
        <v>0</v>
      </c>
      <c r="E336" s="45">
        <f>INDEX(notations!$1:$7,6,ROW(E332))</f>
        <v>0</v>
      </c>
      <c r="F336" s="44">
        <f>IF(E336="","",VLOOKUP($D$2,notations!$B$9:$SJ$250,ROW(D330)+1,FALSE))</f>
        <v>0</v>
      </c>
      <c r="G336" s="44" t="s">
        <v>101</v>
      </c>
      <c r="H336" s="44">
        <f xml:space="preserve"> INDEX(notations!$1:$7,7,ROW(H332))</f>
        <v>0</v>
      </c>
      <c r="I336" s="59" t="e">
        <f>IF($F336/$H336&lt;Configuration!$D$18,Configuration!$H$18,IF($F336/$H336&lt;Configuration!$D$17,Configuration!$H$17,IF($F336/$H336&lt;=Configuration!$D$16,Configuration!$H$16,Configuration!$H$15)))</f>
        <v>#DIV/0!</v>
      </c>
      <c r="L336" s="54"/>
      <c r="M336" s="54"/>
      <c r="N336" s="54"/>
      <c r="O336" s="54"/>
      <c r="P336" s="54"/>
      <c r="Q336" s="54"/>
      <c r="R336" s="54"/>
      <c r="S336" s="54"/>
    </row>
    <row r="337" spans="1:19" x14ac:dyDescent="0.25">
      <c r="A337" s="44">
        <f>IF(B337="","",INDEX(notations!$1:$7,2,ROW(B333)))</f>
        <v>0</v>
      </c>
      <c r="B337" s="58">
        <f>INDEX(notations!$1:$7,1,ROW(B333))</f>
        <v>0</v>
      </c>
      <c r="C337" s="45">
        <f>INDEX(notations!$1:$7,3,ROW(B333))</f>
        <v>0</v>
      </c>
      <c r="D337" s="45">
        <f>INDEX(notations!$1:$7,5,ROW(D333))</f>
        <v>0</v>
      </c>
      <c r="E337" s="45">
        <f>INDEX(notations!$1:$7,6,ROW(E333))</f>
        <v>0</v>
      </c>
      <c r="F337" s="44">
        <f>IF(E337="","",VLOOKUP($D$2,notations!$B$9:$SJ$250,ROW(D331)+1,FALSE))</f>
        <v>0</v>
      </c>
      <c r="G337" s="44" t="s">
        <v>101</v>
      </c>
      <c r="H337" s="44">
        <f xml:space="preserve"> INDEX(notations!$1:$7,7,ROW(H333))</f>
        <v>0</v>
      </c>
      <c r="I337" s="59" t="e">
        <f>IF($F337/$H337&lt;Configuration!$D$18,Configuration!$H$18,IF($F337/$H337&lt;Configuration!$D$17,Configuration!$H$17,IF($F337/$H337&lt;=Configuration!$D$16,Configuration!$H$16,Configuration!$H$15)))</f>
        <v>#DIV/0!</v>
      </c>
      <c r="L337" s="54"/>
      <c r="M337" s="54"/>
      <c r="N337" s="54"/>
      <c r="O337" s="54"/>
      <c r="P337" s="54"/>
      <c r="Q337" s="54"/>
      <c r="R337" s="54"/>
      <c r="S337" s="54"/>
    </row>
    <row r="338" spans="1:19" x14ac:dyDescent="0.25">
      <c r="A338" s="44">
        <f>IF(B338="","",INDEX(notations!$1:$7,2,ROW(B334)))</f>
        <v>0</v>
      </c>
      <c r="B338" s="58">
        <f>INDEX(notations!$1:$7,1,ROW(B334))</f>
        <v>0</v>
      </c>
      <c r="C338" s="45">
        <f>INDEX(notations!$1:$7,3,ROW(B334))</f>
        <v>0</v>
      </c>
      <c r="D338" s="45">
        <f>INDEX(notations!$1:$7,5,ROW(D334))</f>
        <v>0</v>
      </c>
      <c r="E338" s="45">
        <f>INDEX(notations!$1:$7,6,ROW(E334))</f>
        <v>0</v>
      </c>
      <c r="F338" s="44">
        <f>IF(E338="","",VLOOKUP($D$2,notations!$B$9:$SJ$250,ROW(D332)+1,FALSE))</f>
        <v>0</v>
      </c>
      <c r="G338" s="44" t="s">
        <v>101</v>
      </c>
      <c r="H338" s="44">
        <f xml:space="preserve"> INDEX(notations!$1:$7,7,ROW(H334))</f>
        <v>0</v>
      </c>
      <c r="I338" s="59" t="e">
        <f>IF($F338/$H338&lt;Configuration!$D$18,Configuration!$H$18,IF($F338/$H338&lt;Configuration!$D$17,Configuration!$H$17,IF($F338/$H338&lt;=Configuration!$D$16,Configuration!$H$16,Configuration!$H$15)))</f>
        <v>#DIV/0!</v>
      </c>
      <c r="L338" s="54"/>
      <c r="M338" s="54"/>
      <c r="N338" s="54"/>
      <c r="O338" s="54"/>
      <c r="P338" s="54"/>
      <c r="Q338" s="54"/>
      <c r="R338" s="54"/>
      <c r="S338" s="54"/>
    </row>
    <row r="339" spans="1:19" x14ac:dyDescent="0.25">
      <c r="A339" s="44">
        <f>IF(B339="","",INDEX(notations!$1:$7,2,ROW(B335)))</f>
        <v>0</v>
      </c>
      <c r="B339" s="58">
        <f>INDEX(notations!$1:$7,1,ROW(B335))</f>
        <v>0</v>
      </c>
      <c r="C339" s="45">
        <f>INDEX(notations!$1:$7,3,ROW(B335))</f>
        <v>0</v>
      </c>
      <c r="D339" s="45">
        <f>INDEX(notations!$1:$7,5,ROW(D335))</f>
        <v>0</v>
      </c>
      <c r="E339" s="45">
        <f>INDEX(notations!$1:$7,6,ROW(E335))</f>
        <v>0</v>
      </c>
      <c r="F339" s="44">
        <f>IF(E339="","",VLOOKUP($D$2,notations!$B$9:$SJ$250,ROW(D333)+1,FALSE))</f>
        <v>0</v>
      </c>
      <c r="G339" s="44" t="s">
        <v>101</v>
      </c>
      <c r="H339" s="44">
        <f xml:space="preserve"> INDEX(notations!$1:$7,7,ROW(H335))</f>
        <v>0</v>
      </c>
      <c r="I339" s="59" t="e">
        <f>IF($F339/$H339&lt;Configuration!$D$18,Configuration!$H$18,IF($F339/$H339&lt;Configuration!$D$17,Configuration!$H$17,IF($F339/$H339&lt;=Configuration!$D$16,Configuration!$H$16,Configuration!$H$15)))</f>
        <v>#DIV/0!</v>
      </c>
      <c r="L339" s="54"/>
      <c r="M339" s="54"/>
      <c r="N339" s="54"/>
      <c r="O339" s="54"/>
      <c r="P339" s="54"/>
      <c r="Q339" s="54"/>
      <c r="R339" s="54"/>
      <c r="S339" s="54"/>
    </row>
    <row r="340" spans="1:19" x14ac:dyDescent="0.25">
      <c r="A340" s="44">
        <f>IF(B340="","",INDEX(notations!$1:$7,2,ROW(B336)))</f>
        <v>0</v>
      </c>
      <c r="B340" s="58">
        <f>INDEX(notations!$1:$7,1,ROW(B336))</f>
        <v>0</v>
      </c>
      <c r="C340" s="45">
        <f>INDEX(notations!$1:$7,3,ROW(B336))</f>
        <v>0</v>
      </c>
      <c r="D340" s="45">
        <f>INDEX(notations!$1:$7,5,ROW(D336))</f>
        <v>0</v>
      </c>
      <c r="E340" s="45">
        <f>INDEX(notations!$1:$7,6,ROW(E336))</f>
        <v>0</v>
      </c>
      <c r="F340" s="44">
        <f>IF(E340="","",VLOOKUP($D$2,notations!$B$9:$SJ$250,ROW(D334)+1,FALSE))</f>
        <v>0</v>
      </c>
      <c r="G340" s="44" t="s">
        <v>101</v>
      </c>
      <c r="H340" s="44">
        <f xml:space="preserve"> INDEX(notations!$1:$7,7,ROW(H336))</f>
        <v>0</v>
      </c>
      <c r="I340" s="59" t="e">
        <f>IF($F340/$H340&lt;Configuration!$D$18,Configuration!$H$18,IF($F340/$H340&lt;Configuration!$D$17,Configuration!$H$17,IF($F340/$H340&lt;=Configuration!$D$16,Configuration!$H$16,Configuration!$H$15)))</f>
        <v>#DIV/0!</v>
      </c>
      <c r="L340" s="54"/>
      <c r="M340" s="54"/>
      <c r="N340" s="54"/>
      <c r="O340" s="54"/>
      <c r="P340" s="54"/>
      <c r="Q340" s="54"/>
      <c r="R340" s="54"/>
      <c r="S340" s="54"/>
    </row>
    <row r="341" spans="1:19" x14ac:dyDescent="0.25">
      <c r="A341" s="44">
        <f>IF(B341="","",INDEX(notations!$1:$7,2,ROW(B337)))</f>
        <v>0</v>
      </c>
      <c r="B341" s="58">
        <f>INDEX(notations!$1:$7,1,ROW(B337))</f>
        <v>0</v>
      </c>
      <c r="C341" s="45">
        <f>INDEX(notations!$1:$7,3,ROW(B337))</f>
        <v>0</v>
      </c>
      <c r="D341" s="45">
        <f>INDEX(notations!$1:$7,5,ROW(D337))</f>
        <v>0</v>
      </c>
      <c r="E341" s="45">
        <f>INDEX(notations!$1:$7,6,ROW(E337))</f>
        <v>0</v>
      </c>
      <c r="F341" s="44">
        <f>IF(E341="","",VLOOKUP($D$2,notations!$B$9:$SJ$250,ROW(D335)+1,FALSE))</f>
        <v>0</v>
      </c>
      <c r="G341" s="44" t="s">
        <v>101</v>
      </c>
      <c r="H341" s="44">
        <f xml:space="preserve"> INDEX(notations!$1:$7,7,ROW(H337))</f>
        <v>0</v>
      </c>
      <c r="I341" s="59" t="e">
        <f>IF($F341/$H341&lt;Configuration!$D$18,Configuration!$H$18,IF($F341/$H341&lt;Configuration!$D$17,Configuration!$H$17,IF($F341/$H341&lt;=Configuration!$D$16,Configuration!$H$16,Configuration!$H$15)))</f>
        <v>#DIV/0!</v>
      </c>
      <c r="L341" s="54"/>
      <c r="M341" s="54"/>
      <c r="N341" s="54"/>
      <c r="O341" s="54"/>
      <c r="P341" s="54"/>
      <c r="Q341" s="54"/>
      <c r="R341" s="54"/>
      <c r="S341" s="54"/>
    </row>
    <row r="342" spans="1:19" x14ac:dyDescent="0.25">
      <c r="A342" s="44">
        <f>IF(B342="","",INDEX(notations!$1:$7,2,ROW(B338)))</f>
        <v>0</v>
      </c>
      <c r="B342" s="58">
        <f>INDEX(notations!$1:$7,1,ROW(B338))</f>
        <v>0</v>
      </c>
      <c r="C342" s="45">
        <f>INDEX(notations!$1:$7,3,ROW(B338))</f>
        <v>0</v>
      </c>
      <c r="D342" s="45">
        <f>INDEX(notations!$1:$7,5,ROW(D338))</f>
        <v>0</v>
      </c>
      <c r="E342" s="45">
        <f>INDEX(notations!$1:$7,6,ROW(E338))</f>
        <v>0</v>
      </c>
      <c r="F342" s="44">
        <f>IF(E342="","",VLOOKUP($D$2,notations!$B$9:$SJ$250,ROW(D336)+1,FALSE))</f>
        <v>0</v>
      </c>
      <c r="G342" s="44" t="s">
        <v>101</v>
      </c>
      <c r="H342" s="44">
        <f xml:space="preserve"> INDEX(notations!$1:$7,7,ROW(H338))</f>
        <v>0</v>
      </c>
      <c r="I342" s="59" t="e">
        <f>IF($F342/$H342&lt;Configuration!$D$18,Configuration!$H$18,IF($F342/$H342&lt;Configuration!$D$17,Configuration!$H$17,IF($F342/$H342&lt;=Configuration!$D$16,Configuration!$H$16,Configuration!$H$15)))</f>
        <v>#DIV/0!</v>
      </c>
      <c r="L342" s="54"/>
      <c r="M342" s="54"/>
      <c r="N342" s="54"/>
      <c r="O342" s="54"/>
      <c r="P342" s="54"/>
      <c r="Q342" s="54"/>
      <c r="R342" s="54"/>
      <c r="S342" s="54"/>
    </row>
    <row r="343" spans="1:19" x14ac:dyDescent="0.25">
      <c r="A343" s="44">
        <f>IF(B343="","",INDEX(notations!$1:$7,2,ROW(B339)))</f>
        <v>0</v>
      </c>
      <c r="B343" s="58">
        <f>INDEX(notations!$1:$7,1,ROW(B339))</f>
        <v>0</v>
      </c>
      <c r="C343" s="45">
        <f>INDEX(notations!$1:$7,3,ROW(B339))</f>
        <v>0</v>
      </c>
      <c r="D343" s="45">
        <f>INDEX(notations!$1:$7,5,ROW(D339))</f>
        <v>0</v>
      </c>
      <c r="E343" s="45">
        <f>INDEX(notations!$1:$7,6,ROW(E339))</f>
        <v>0</v>
      </c>
      <c r="F343" s="44">
        <f>IF(E343="","",VLOOKUP($D$2,notations!$B$9:$SJ$250,ROW(D337)+1,FALSE))</f>
        <v>0</v>
      </c>
      <c r="G343" s="44" t="s">
        <v>101</v>
      </c>
      <c r="H343" s="44">
        <f xml:space="preserve"> INDEX(notations!$1:$7,7,ROW(H339))</f>
        <v>0</v>
      </c>
      <c r="I343" s="59" t="e">
        <f>IF($F343/$H343&lt;Configuration!$D$18,Configuration!$H$18,IF($F343/$H343&lt;Configuration!$D$17,Configuration!$H$17,IF($F343/$H343&lt;=Configuration!$D$16,Configuration!$H$16,Configuration!$H$15)))</f>
        <v>#DIV/0!</v>
      </c>
      <c r="L343" s="54"/>
      <c r="M343" s="54"/>
      <c r="N343" s="54"/>
      <c r="O343" s="54"/>
      <c r="P343" s="54"/>
      <c r="Q343" s="54"/>
      <c r="R343" s="54"/>
      <c r="S343" s="54"/>
    </row>
    <row r="344" spans="1:19" x14ac:dyDescent="0.25">
      <c r="A344" s="44">
        <f>IF(B344="","",INDEX(notations!$1:$7,2,ROW(B340)))</f>
        <v>0</v>
      </c>
      <c r="B344" s="58">
        <f>INDEX(notations!$1:$7,1,ROW(B340))</f>
        <v>0</v>
      </c>
      <c r="C344" s="45">
        <f>INDEX(notations!$1:$7,3,ROW(B340))</f>
        <v>0</v>
      </c>
      <c r="D344" s="45">
        <f>INDEX(notations!$1:$7,5,ROW(D340))</f>
        <v>0</v>
      </c>
      <c r="E344" s="45">
        <f>INDEX(notations!$1:$7,6,ROW(E340))</f>
        <v>0</v>
      </c>
      <c r="F344" s="44">
        <f>IF(E344="","",VLOOKUP($D$2,notations!$B$9:$SJ$250,ROW(D338)+1,FALSE))</f>
        <v>0</v>
      </c>
      <c r="G344" s="44" t="s">
        <v>101</v>
      </c>
      <c r="H344" s="44">
        <f xml:space="preserve"> INDEX(notations!$1:$7,7,ROW(H340))</f>
        <v>0</v>
      </c>
      <c r="I344" s="59" t="e">
        <f>IF($F344/$H344&lt;Configuration!$D$18,Configuration!$H$18,IF($F344/$H344&lt;Configuration!$D$17,Configuration!$H$17,IF($F344/$H344&lt;=Configuration!$D$16,Configuration!$H$16,Configuration!$H$15)))</f>
        <v>#DIV/0!</v>
      </c>
      <c r="L344" s="54"/>
      <c r="M344" s="54"/>
      <c r="N344" s="54"/>
      <c r="O344" s="54"/>
      <c r="P344" s="54"/>
      <c r="Q344" s="54"/>
      <c r="R344" s="54"/>
      <c r="S344" s="54"/>
    </row>
    <row r="345" spans="1:19" x14ac:dyDescent="0.25">
      <c r="A345" s="44">
        <f>IF(B345="","",INDEX(notations!$1:$7,2,ROW(B341)))</f>
        <v>0</v>
      </c>
      <c r="B345" s="58">
        <f>INDEX(notations!$1:$7,1,ROW(B341))</f>
        <v>0</v>
      </c>
      <c r="C345" s="45">
        <f>INDEX(notations!$1:$7,3,ROW(B341))</f>
        <v>0</v>
      </c>
      <c r="D345" s="45">
        <f>INDEX(notations!$1:$7,5,ROW(D341))</f>
        <v>0</v>
      </c>
      <c r="E345" s="45">
        <f>INDEX(notations!$1:$7,6,ROW(E341))</f>
        <v>0</v>
      </c>
      <c r="F345" s="44">
        <f>IF(E345="","",VLOOKUP($D$2,notations!$B$9:$SJ$250,ROW(D339)+1,FALSE))</f>
        <v>0</v>
      </c>
      <c r="G345" s="44" t="s">
        <v>101</v>
      </c>
      <c r="H345" s="44">
        <f xml:space="preserve"> INDEX(notations!$1:$7,7,ROW(H341))</f>
        <v>0</v>
      </c>
      <c r="I345" s="59" t="e">
        <f>IF($F345/$H345&lt;Configuration!$D$18,Configuration!$H$18,IF($F345/$H345&lt;Configuration!$D$17,Configuration!$H$17,IF($F345/$H345&lt;=Configuration!$D$16,Configuration!$H$16,Configuration!$H$15)))</f>
        <v>#DIV/0!</v>
      </c>
      <c r="L345" s="54"/>
      <c r="M345" s="54"/>
      <c r="N345" s="54"/>
      <c r="O345" s="54"/>
      <c r="P345" s="54"/>
      <c r="Q345" s="54"/>
      <c r="R345" s="54"/>
      <c r="S345" s="54"/>
    </row>
    <row r="346" spans="1:19" x14ac:dyDescent="0.25">
      <c r="A346" s="44">
        <f>IF(B346="","",INDEX(notations!$1:$7,2,ROW(B342)))</f>
        <v>0</v>
      </c>
      <c r="B346" s="58">
        <f>INDEX(notations!$1:$7,1,ROW(B342))</f>
        <v>0</v>
      </c>
      <c r="C346" s="45">
        <f>INDEX(notations!$1:$7,3,ROW(B342))</f>
        <v>0</v>
      </c>
      <c r="D346" s="45">
        <f>INDEX(notations!$1:$7,5,ROW(D342))</f>
        <v>0</v>
      </c>
      <c r="E346" s="45">
        <f>INDEX(notations!$1:$7,6,ROW(E342))</f>
        <v>0</v>
      </c>
      <c r="F346" s="44">
        <f>IF(E346="","",VLOOKUP($D$2,notations!$B$9:$SJ$250,ROW(D340)+1,FALSE))</f>
        <v>0</v>
      </c>
      <c r="G346" s="44" t="s">
        <v>101</v>
      </c>
      <c r="H346" s="44">
        <f xml:space="preserve"> INDEX(notations!$1:$7,7,ROW(H342))</f>
        <v>0</v>
      </c>
      <c r="I346" s="59" t="e">
        <f>IF($F346/$H346&lt;Configuration!$D$18,Configuration!$H$18,IF($F346/$H346&lt;Configuration!$D$17,Configuration!$H$17,IF($F346/$H346&lt;=Configuration!$D$16,Configuration!$H$16,Configuration!$H$15)))</f>
        <v>#DIV/0!</v>
      </c>
      <c r="L346" s="54"/>
      <c r="M346" s="54"/>
      <c r="N346" s="54"/>
      <c r="O346" s="54"/>
      <c r="P346" s="54"/>
      <c r="Q346" s="54"/>
      <c r="R346" s="54"/>
      <c r="S346" s="54"/>
    </row>
    <row r="347" spans="1:19" x14ac:dyDescent="0.25">
      <c r="A347" s="44">
        <f>IF(B347="","",INDEX(notations!$1:$7,2,ROW(B343)))</f>
        <v>0</v>
      </c>
      <c r="B347" s="58">
        <f>INDEX(notations!$1:$7,1,ROW(B343))</f>
        <v>0</v>
      </c>
      <c r="C347" s="45">
        <f>INDEX(notations!$1:$7,3,ROW(B343))</f>
        <v>0</v>
      </c>
      <c r="D347" s="45">
        <f>INDEX(notations!$1:$7,5,ROW(D343))</f>
        <v>0</v>
      </c>
      <c r="E347" s="45">
        <f>INDEX(notations!$1:$7,6,ROW(E343))</f>
        <v>0</v>
      </c>
      <c r="F347" s="44">
        <f>IF(E347="","",VLOOKUP($D$2,notations!$B$9:$SJ$250,ROW(D341)+1,FALSE))</f>
        <v>0</v>
      </c>
      <c r="G347" s="44" t="s">
        <v>101</v>
      </c>
      <c r="H347" s="44">
        <f xml:space="preserve"> INDEX(notations!$1:$7,7,ROW(H343))</f>
        <v>0</v>
      </c>
      <c r="I347" s="59" t="e">
        <f>IF($F347/$H347&lt;Configuration!$D$18,Configuration!$H$18,IF($F347/$H347&lt;Configuration!$D$17,Configuration!$H$17,IF($F347/$H347&lt;=Configuration!$D$16,Configuration!$H$16,Configuration!$H$15)))</f>
        <v>#DIV/0!</v>
      </c>
      <c r="L347" s="54"/>
      <c r="M347" s="54"/>
      <c r="N347" s="54"/>
      <c r="O347" s="54"/>
      <c r="P347" s="54"/>
      <c r="Q347" s="54"/>
      <c r="R347" s="54"/>
      <c r="S347" s="54"/>
    </row>
    <row r="348" spans="1:19" x14ac:dyDescent="0.25">
      <c r="A348" s="44">
        <f>IF(B348="","",INDEX(notations!$1:$7,2,ROW(B344)))</f>
        <v>0</v>
      </c>
      <c r="B348" s="58">
        <f>INDEX(notations!$1:$7,1,ROW(B344))</f>
        <v>0</v>
      </c>
      <c r="C348" s="45">
        <f>INDEX(notations!$1:$7,3,ROW(B344))</f>
        <v>0</v>
      </c>
      <c r="D348" s="45">
        <f>INDEX(notations!$1:$7,5,ROW(D344))</f>
        <v>0</v>
      </c>
      <c r="E348" s="45">
        <f>INDEX(notations!$1:$7,6,ROW(E344))</f>
        <v>0</v>
      </c>
      <c r="F348" s="44">
        <f>IF(E348="","",VLOOKUP($D$2,notations!$B$9:$SJ$250,ROW(D342)+1,FALSE))</f>
        <v>0</v>
      </c>
      <c r="G348" s="44" t="s">
        <v>101</v>
      </c>
      <c r="H348" s="44">
        <f xml:space="preserve"> INDEX(notations!$1:$7,7,ROW(H344))</f>
        <v>0</v>
      </c>
      <c r="I348" s="59" t="e">
        <f>IF($F348/$H348&lt;Configuration!$D$18,Configuration!$H$18,IF($F348/$H348&lt;Configuration!$D$17,Configuration!$H$17,IF($F348/$H348&lt;=Configuration!$D$16,Configuration!$H$16,Configuration!$H$15)))</f>
        <v>#DIV/0!</v>
      </c>
      <c r="L348" s="54"/>
      <c r="M348" s="54"/>
      <c r="N348" s="54"/>
      <c r="O348" s="54"/>
      <c r="P348" s="54"/>
      <c r="Q348" s="54"/>
      <c r="R348" s="54"/>
      <c r="S348" s="54"/>
    </row>
    <row r="349" spans="1:19" x14ac:dyDescent="0.25">
      <c r="A349" s="44">
        <f>IF(B349="","",INDEX(notations!$1:$7,2,ROW(B345)))</f>
        <v>0</v>
      </c>
      <c r="B349" s="58">
        <f>INDEX(notations!$1:$7,1,ROW(B345))</f>
        <v>0</v>
      </c>
      <c r="C349" s="45">
        <f>INDEX(notations!$1:$7,3,ROW(B345))</f>
        <v>0</v>
      </c>
      <c r="D349" s="45">
        <f>INDEX(notations!$1:$7,5,ROW(D345))</f>
        <v>0</v>
      </c>
      <c r="E349" s="45">
        <f>INDEX(notations!$1:$7,6,ROW(E345))</f>
        <v>0</v>
      </c>
      <c r="F349" s="44">
        <f>IF(E349="","",VLOOKUP($D$2,notations!$B$9:$SJ$250,ROW(D343)+1,FALSE))</f>
        <v>0</v>
      </c>
      <c r="G349" s="44" t="s">
        <v>101</v>
      </c>
      <c r="H349" s="44">
        <f xml:space="preserve"> INDEX(notations!$1:$7,7,ROW(H345))</f>
        <v>0</v>
      </c>
      <c r="I349" s="59" t="e">
        <f>IF($F349/$H349&lt;Configuration!$D$18,Configuration!$H$18,IF($F349/$H349&lt;Configuration!$D$17,Configuration!$H$17,IF($F349/$H349&lt;=Configuration!$D$16,Configuration!$H$16,Configuration!$H$15)))</f>
        <v>#DIV/0!</v>
      </c>
      <c r="L349" s="54"/>
      <c r="M349" s="54"/>
      <c r="N349" s="54"/>
      <c r="O349" s="54"/>
      <c r="P349" s="54"/>
      <c r="Q349" s="54"/>
      <c r="R349" s="54"/>
      <c r="S349" s="54"/>
    </row>
    <row r="350" spans="1:19" x14ac:dyDescent="0.25">
      <c r="A350" s="44">
        <f>IF(B350="","",INDEX(notations!$1:$7,2,ROW(B346)))</f>
        <v>0</v>
      </c>
      <c r="B350" s="58">
        <f>INDEX(notations!$1:$7,1,ROW(B346))</f>
        <v>0</v>
      </c>
      <c r="C350" s="45">
        <f>INDEX(notations!$1:$7,3,ROW(B346))</f>
        <v>0</v>
      </c>
      <c r="D350" s="45">
        <f>INDEX(notations!$1:$7,5,ROW(D346))</f>
        <v>0</v>
      </c>
      <c r="E350" s="45">
        <f>INDEX(notations!$1:$7,6,ROW(E346))</f>
        <v>0</v>
      </c>
      <c r="F350" s="44">
        <f>IF(E350="","",VLOOKUP($D$2,notations!$B$9:$SJ$250,ROW(D344)+1,FALSE))</f>
        <v>0</v>
      </c>
      <c r="G350" s="44" t="s">
        <v>101</v>
      </c>
      <c r="H350" s="44">
        <f xml:space="preserve"> INDEX(notations!$1:$7,7,ROW(H346))</f>
        <v>0</v>
      </c>
      <c r="I350" s="59" t="e">
        <f>IF($F350/$H350&lt;Configuration!$D$18,Configuration!$H$18,IF($F350/$H350&lt;Configuration!$D$17,Configuration!$H$17,IF($F350/$H350&lt;=Configuration!$D$16,Configuration!$H$16,Configuration!$H$15)))</f>
        <v>#DIV/0!</v>
      </c>
      <c r="L350" s="54"/>
      <c r="M350" s="54"/>
      <c r="N350" s="54"/>
      <c r="O350" s="54"/>
      <c r="P350" s="54"/>
      <c r="Q350" s="54"/>
      <c r="R350" s="54"/>
      <c r="S350" s="54"/>
    </row>
    <row r="351" spans="1:19" x14ac:dyDescent="0.25">
      <c r="A351" s="44">
        <f>IF(B351="","",INDEX(notations!$1:$7,2,ROW(B347)))</f>
        <v>0</v>
      </c>
      <c r="B351" s="58">
        <f>INDEX(notations!$1:$7,1,ROW(B347))</f>
        <v>0</v>
      </c>
      <c r="C351" s="45">
        <f>INDEX(notations!$1:$7,3,ROW(B347))</f>
        <v>0</v>
      </c>
      <c r="D351" s="45">
        <f>INDEX(notations!$1:$7,5,ROW(D347))</f>
        <v>0</v>
      </c>
      <c r="E351" s="45">
        <f>INDEX(notations!$1:$7,6,ROW(E347))</f>
        <v>0</v>
      </c>
      <c r="F351" s="44">
        <f>IF(E351="","",VLOOKUP($D$2,notations!$B$9:$SJ$250,ROW(D345)+1,FALSE))</f>
        <v>0</v>
      </c>
      <c r="G351" s="44" t="s">
        <v>101</v>
      </c>
      <c r="H351" s="44">
        <f xml:space="preserve"> INDEX(notations!$1:$7,7,ROW(H347))</f>
        <v>0</v>
      </c>
      <c r="I351" s="59" t="e">
        <f>IF($F351/$H351&lt;Configuration!$D$18,Configuration!$H$18,IF($F351/$H351&lt;Configuration!$D$17,Configuration!$H$17,IF($F351/$H351&lt;=Configuration!$D$16,Configuration!$H$16,Configuration!$H$15)))</f>
        <v>#DIV/0!</v>
      </c>
      <c r="L351" s="54"/>
      <c r="M351" s="54"/>
      <c r="N351" s="54"/>
      <c r="O351" s="54"/>
      <c r="P351" s="54"/>
      <c r="Q351" s="54"/>
      <c r="R351" s="54"/>
      <c r="S351" s="54"/>
    </row>
    <row r="352" spans="1:19" x14ac:dyDescent="0.25">
      <c r="A352" s="44">
        <f>IF(B352="","",INDEX(notations!$1:$7,2,ROW(B348)))</f>
        <v>0</v>
      </c>
      <c r="B352" s="58">
        <f>INDEX(notations!$1:$7,1,ROW(B348))</f>
        <v>0</v>
      </c>
      <c r="C352" s="45">
        <f>INDEX(notations!$1:$7,3,ROW(B348))</f>
        <v>0</v>
      </c>
      <c r="D352" s="45">
        <f>INDEX(notations!$1:$7,5,ROW(D348))</f>
        <v>0</v>
      </c>
      <c r="E352" s="45">
        <f>INDEX(notations!$1:$7,6,ROW(E348))</f>
        <v>0</v>
      </c>
      <c r="F352" s="44">
        <f>IF(E352="","",VLOOKUP($D$2,notations!$B$9:$SJ$250,ROW(D346)+1,FALSE))</f>
        <v>0</v>
      </c>
      <c r="G352" s="44" t="s">
        <v>101</v>
      </c>
      <c r="H352" s="44">
        <f xml:space="preserve"> INDEX(notations!$1:$7,7,ROW(H348))</f>
        <v>0</v>
      </c>
      <c r="I352" s="59" t="e">
        <f>IF($F352/$H352&lt;Configuration!$D$18,Configuration!$H$18,IF($F352/$H352&lt;Configuration!$D$17,Configuration!$H$17,IF($F352/$H352&lt;=Configuration!$D$16,Configuration!$H$16,Configuration!$H$15)))</f>
        <v>#DIV/0!</v>
      </c>
      <c r="L352" s="54"/>
      <c r="M352" s="54"/>
      <c r="N352" s="54"/>
      <c r="O352" s="54"/>
      <c r="P352" s="54"/>
      <c r="Q352" s="54"/>
      <c r="R352" s="54"/>
      <c r="S352" s="54"/>
    </row>
    <row r="353" spans="1:19" x14ac:dyDescent="0.25">
      <c r="A353" s="44">
        <f>IF(B353="","",INDEX(notations!$1:$7,2,ROW(B349)))</f>
        <v>0</v>
      </c>
      <c r="B353" s="58">
        <f>INDEX(notations!$1:$7,1,ROW(B349))</f>
        <v>0</v>
      </c>
      <c r="C353" s="45">
        <f>INDEX(notations!$1:$7,3,ROW(B349))</f>
        <v>0</v>
      </c>
      <c r="D353" s="45">
        <f>INDEX(notations!$1:$7,5,ROW(D349))</f>
        <v>0</v>
      </c>
      <c r="E353" s="45">
        <f>INDEX(notations!$1:$7,6,ROW(E349))</f>
        <v>0</v>
      </c>
      <c r="F353" s="44">
        <f>IF(E353="","",VLOOKUP($D$2,notations!$B$9:$SJ$250,ROW(D347)+1,FALSE))</f>
        <v>0</v>
      </c>
      <c r="G353" s="44" t="s">
        <v>101</v>
      </c>
      <c r="H353" s="44">
        <f xml:space="preserve"> INDEX(notations!$1:$7,7,ROW(H349))</f>
        <v>0</v>
      </c>
      <c r="I353" s="59" t="e">
        <f>IF($F353/$H353&lt;Configuration!$D$18,Configuration!$H$18,IF($F353/$H353&lt;Configuration!$D$17,Configuration!$H$17,IF($F353/$H353&lt;=Configuration!$D$16,Configuration!$H$16,Configuration!$H$15)))</f>
        <v>#DIV/0!</v>
      </c>
      <c r="L353" s="54"/>
      <c r="M353" s="54"/>
      <c r="N353" s="54"/>
      <c r="O353" s="54"/>
      <c r="P353" s="54"/>
      <c r="Q353" s="54"/>
      <c r="R353" s="54"/>
      <c r="S353" s="54"/>
    </row>
    <row r="354" spans="1:19" x14ac:dyDescent="0.25">
      <c r="A354" s="44">
        <f>IF(B354="","",INDEX(notations!$1:$7,2,ROW(B350)))</f>
        <v>0</v>
      </c>
      <c r="B354" s="58">
        <f>INDEX(notations!$1:$7,1,ROW(B350))</f>
        <v>0</v>
      </c>
      <c r="C354" s="45">
        <f>INDEX(notations!$1:$7,3,ROW(B350))</f>
        <v>0</v>
      </c>
      <c r="D354" s="45">
        <f>INDEX(notations!$1:$7,5,ROW(D350))</f>
        <v>0</v>
      </c>
      <c r="E354" s="45">
        <f>INDEX(notations!$1:$7,6,ROW(E350))</f>
        <v>0</v>
      </c>
      <c r="F354" s="44">
        <f>IF(E354="","",VLOOKUP($D$2,notations!$B$9:$SJ$250,ROW(D348)+1,FALSE))</f>
        <v>0</v>
      </c>
      <c r="G354" s="44" t="s">
        <v>101</v>
      </c>
      <c r="H354" s="44">
        <f xml:space="preserve"> INDEX(notations!$1:$7,7,ROW(H350))</f>
        <v>0</v>
      </c>
      <c r="I354" s="59" t="e">
        <f>IF($F354/$H354&lt;Configuration!$D$18,Configuration!$H$18,IF($F354/$H354&lt;Configuration!$D$17,Configuration!$H$17,IF($F354/$H354&lt;=Configuration!$D$16,Configuration!$H$16,Configuration!$H$15)))</f>
        <v>#DIV/0!</v>
      </c>
      <c r="L354" s="54"/>
      <c r="M354" s="54"/>
      <c r="N354" s="54"/>
      <c r="O354" s="54"/>
      <c r="P354" s="54"/>
      <c r="Q354" s="54"/>
      <c r="R354" s="54"/>
      <c r="S354" s="54"/>
    </row>
    <row r="355" spans="1:19" x14ac:dyDescent="0.25">
      <c r="A355" s="44">
        <f>IF(B355="","",INDEX(notations!$1:$7,2,ROW(B351)))</f>
        <v>0</v>
      </c>
      <c r="B355" s="58">
        <f>INDEX(notations!$1:$7,1,ROW(B351))</f>
        <v>0</v>
      </c>
      <c r="C355" s="45">
        <f>INDEX(notations!$1:$7,3,ROW(B351))</f>
        <v>0</v>
      </c>
      <c r="D355" s="45">
        <f>INDEX(notations!$1:$7,5,ROW(D351))</f>
        <v>0</v>
      </c>
      <c r="E355" s="45">
        <f>INDEX(notations!$1:$7,6,ROW(E351))</f>
        <v>0</v>
      </c>
      <c r="F355" s="44">
        <f>IF(E355="","",VLOOKUP($D$2,notations!$B$9:$SJ$250,ROW(D349)+1,FALSE))</f>
        <v>0</v>
      </c>
      <c r="G355" s="44" t="s">
        <v>101</v>
      </c>
      <c r="H355" s="44">
        <f xml:space="preserve"> INDEX(notations!$1:$7,7,ROW(H351))</f>
        <v>0</v>
      </c>
      <c r="I355" s="59" t="e">
        <f>IF($F355/$H355&lt;Configuration!$D$18,Configuration!$H$18,IF($F355/$H355&lt;Configuration!$D$17,Configuration!$H$17,IF($F355/$H355&lt;=Configuration!$D$16,Configuration!$H$16,Configuration!$H$15)))</f>
        <v>#DIV/0!</v>
      </c>
      <c r="L355" s="54"/>
      <c r="M355" s="54"/>
      <c r="N355" s="54"/>
      <c r="O355" s="54"/>
      <c r="P355" s="54"/>
      <c r="Q355" s="54"/>
      <c r="R355" s="54"/>
      <c r="S355" s="54"/>
    </row>
    <row r="356" spans="1:19" x14ac:dyDescent="0.25">
      <c r="A356" s="44">
        <f>IF(B356="","",INDEX(notations!$1:$7,2,ROW(B352)))</f>
        <v>0</v>
      </c>
      <c r="B356" s="58">
        <f>INDEX(notations!$1:$7,1,ROW(B352))</f>
        <v>0</v>
      </c>
      <c r="C356" s="45">
        <f>INDEX(notations!$1:$7,3,ROW(B352))</f>
        <v>0</v>
      </c>
      <c r="D356" s="45">
        <f>INDEX(notations!$1:$7,5,ROW(D352))</f>
        <v>0</v>
      </c>
      <c r="E356" s="45">
        <f>INDEX(notations!$1:$7,6,ROW(E352))</f>
        <v>0</v>
      </c>
      <c r="F356" s="44">
        <f>IF(E356="","",VLOOKUP($D$2,notations!$B$9:$SJ$250,ROW(D350)+1,FALSE))</f>
        <v>0</v>
      </c>
      <c r="G356" s="44" t="s">
        <v>101</v>
      </c>
      <c r="H356" s="44">
        <f xml:space="preserve"> INDEX(notations!$1:$7,7,ROW(H352))</f>
        <v>0</v>
      </c>
      <c r="I356" s="59" t="e">
        <f>IF($F356/$H356&lt;Configuration!$D$18,Configuration!$H$18,IF($F356/$H356&lt;Configuration!$D$17,Configuration!$H$17,IF($F356/$H356&lt;=Configuration!$D$16,Configuration!$H$16,Configuration!$H$15)))</f>
        <v>#DIV/0!</v>
      </c>
      <c r="L356" s="54"/>
      <c r="M356" s="54"/>
      <c r="N356" s="54"/>
      <c r="O356" s="54"/>
      <c r="P356" s="54"/>
      <c r="Q356" s="54"/>
      <c r="R356" s="54"/>
      <c r="S356" s="54"/>
    </row>
    <row r="357" spans="1:19" x14ac:dyDescent="0.25">
      <c r="A357" s="44">
        <f>IF(B357="","",INDEX(notations!$1:$7,2,ROW(B353)))</f>
        <v>0</v>
      </c>
      <c r="B357" s="58">
        <f>INDEX(notations!$1:$7,1,ROW(B353))</f>
        <v>0</v>
      </c>
      <c r="C357" s="45">
        <f>INDEX(notations!$1:$7,3,ROW(B353))</f>
        <v>0</v>
      </c>
      <c r="D357" s="45">
        <f>INDEX(notations!$1:$7,5,ROW(D353))</f>
        <v>0</v>
      </c>
      <c r="E357" s="45">
        <f>INDEX(notations!$1:$7,6,ROW(E353))</f>
        <v>0</v>
      </c>
      <c r="F357" s="44">
        <f>IF(E357="","",VLOOKUP($D$2,notations!$B$9:$SJ$250,ROW(D351)+1,FALSE))</f>
        <v>0</v>
      </c>
      <c r="G357" s="44" t="s">
        <v>101</v>
      </c>
      <c r="H357" s="44">
        <f xml:space="preserve"> INDEX(notations!$1:$7,7,ROW(H353))</f>
        <v>0</v>
      </c>
      <c r="I357" s="59" t="e">
        <f>IF($F357/$H357&lt;Configuration!$D$18,Configuration!$H$18,IF($F357/$H357&lt;Configuration!$D$17,Configuration!$H$17,IF($F357/$H357&lt;=Configuration!$D$16,Configuration!$H$16,Configuration!$H$15)))</f>
        <v>#DIV/0!</v>
      </c>
      <c r="L357" s="54"/>
      <c r="M357" s="54"/>
      <c r="N357" s="54"/>
      <c r="O357" s="54"/>
      <c r="P357" s="54"/>
      <c r="Q357" s="54"/>
      <c r="R357" s="54"/>
      <c r="S357" s="54"/>
    </row>
    <row r="358" spans="1:19" x14ac:dyDescent="0.25">
      <c r="A358" s="44">
        <f>IF(B358="","",INDEX(notations!$1:$7,2,ROW(B354)))</f>
        <v>0</v>
      </c>
      <c r="B358" s="58">
        <f>INDEX(notations!$1:$7,1,ROW(B354))</f>
        <v>0</v>
      </c>
      <c r="C358" s="45">
        <f>INDEX(notations!$1:$7,3,ROW(B354))</f>
        <v>0</v>
      </c>
      <c r="D358" s="45">
        <f>INDEX(notations!$1:$7,5,ROW(D354))</f>
        <v>0</v>
      </c>
      <c r="E358" s="45">
        <f>INDEX(notations!$1:$7,6,ROW(E354))</f>
        <v>0</v>
      </c>
      <c r="F358" s="44">
        <f>IF(E358="","",VLOOKUP($D$2,notations!$B$9:$SJ$250,ROW(D352)+1,FALSE))</f>
        <v>0</v>
      </c>
      <c r="G358" s="44" t="s">
        <v>101</v>
      </c>
      <c r="H358" s="44">
        <f xml:space="preserve"> INDEX(notations!$1:$7,7,ROW(H354))</f>
        <v>0</v>
      </c>
      <c r="I358" s="59" t="e">
        <f>IF($F358/$H358&lt;Configuration!$D$18,Configuration!$H$18,IF($F358/$H358&lt;Configuration!$D$17,Configuration!$H$17,IF($F358/$H358&lt;=Configuration!$D$16,Configuration!$H$16,Configuration!$H$15)))</f>
        <v>#DIV/0!</v>
      </c>
      <c r="L358" s="54"/>
      <c r="M358" s="54"/>
      <c r="N358" s="54"/>
      <c r="O358" s="54"/>
      <c r="P358" s="54"/>
      <c r="Q358" s="54"/>
      <c r="R358" s="54"/>
      <c r="S358" s="54"/>
    </row>
    <row r="359" spans="1:19" x14ac:dyDescent="0.25">
      <c r="A359" s="44">
        <f>IF(B359="","",INDEX(notations!$1:$7,2,ROW(B355)))</f>
        <v>0</v>
      </c>
      <c r="B359" s="58">
        <f>INDEX(notations!$1:$7,1,ROW(B355))</f>
        <v>0</v>
      </c>
      <c r="C359" s="45">
        <f>INDEX(notations!$1:$7,3,ROW(B355))</f>
        <v>0</v>
      </c>
      <c r="D359" s="45">
        <f>INDEX(notations!$1:$7,5,ROW(D355))</f>
        <v>0</v>
      </c>
      <c r="E359" s="45">
        <f>INDEX(notations!$1:$7,6,ROW(E355))</f>
        <v>0</v>
      </c>
      <c r="F359" s="44">
        <f>IF(E359="","",VLOOKUP($D$2,notations!$B$9:$SJ$250,ROW(D353)+1,FALSE))</f>
        <v>0</v>
      </c>
      <c r="G359" s="44" t="s">
        <v>101</v>
      </c>
      <c r="H359" s="44">
        <f xml:space="preserve"> INDEX(notations!$1:$7,7,ROW(H355))</f>
        <v>0</v>
      </c>
      <c r="I359" s="59" t="e">
        <f>IF($F359/$H359&lt;Configuration!$D$18,Configuration!$H$18,IF($F359/$H359&lt;Configuration!$D$17,Configuration!$H$17,IF($F359/$H359&lt;=Configuration!$D$16,Configuration!$H$16,Configuration!$H$15)))</f>
        <v>#DIV/0!</v>
      </c>
      <c r="L359" s="54"/>
      <c r="M359" s="54"/>
      <c r="N359" s="54"/>
      <c r="O359" s="54"/>
      <c r="P359" s="54"/>
      <c r="Q359" s="54"/>
      <c r="R359" s="54"/>
      <c r="S359" s="54"/>
    </row>
    <row r="360" spans="1:19" x14ac:dyDescent="0.25">
      <c r="A360" s="44">
        <f>IF(B360="","",INDEX(notations!$1:$7,2,ROW(B356)))</f>
        <v>0</v>
      </c>
      <c r="B360" s="58">
        <f>INDEX(notations!$1:$7,1,ROW(B356))</f>
        <v>0</v>
      </c>
      <c r="C360" s="45">
        <f>INDEX(notations!$1:$7,3,ROW(B356))</f>
        <v>0</v>
      </c>
      <c r="D360" s="45">
        <f>INDEX(notations!$1:$7,5,ROW(D356))</f>
        <v>0</v>
      </c>
      <c r="E360" s="45">
        <f>INDEX(notations!$1:$7,6,ROW(E356))</f>
        <v>0</v>
      </c>
      <c r="F360" s="44">
        <f>IF(E360="","",VLOOKUP($D$2,notations!$B$9:$SJ$250,ROW(D354)+1,FALSE))</f>
        <v>0</v>
      </c>
      <c r="G360" s="44" t="s">
        <v>101</v>
      </c>
      <c r="H360" s="44">
        <f xml:space="preserve"> INDEX(notations!$1:$7,7,ROW(H356))</f>
        <v>0</v>
      </c>
      <c r="I360" s="59" t="e">
        <f>IF($F360/$H360&lt;Configuration!$D$18,Configuration!$H$18,IF($F360/$H360&lt;Configuration!$D$17,Configuration!$H$17,IF($F360/$H360&lt;=Configuration!$D$16,Configuration!$H$16,Configuration!$H$15)))</f>
        <v>#DIV/0!</v>
      </c>
      <c r="L360" s="54"/>
      <c r="M360" s="54"/>
      <c r="N360" s="54"/>
      <c r="O360" s="54"/>
      <c r="P360" s="54"/>
      <c r="Q360" s="54"/>
      <c r="R360" s="54"/>
      <c r="S360" s="54"/>
    </row>
    <row r="361" spans="1:19" x14ac:dyDescent="0.25">
      <c r="A361" s="44">
        <f>IF(B361="","",INDEX(notations!$1:$7,2,ROW(B357)))</f>
        <v>0</v>
      </c>
      <c r="B361" s="58">
        <f>INDEX(notations!$1:$7,1,ROW(B357))</f>
        <v>0</v>
      </c>
      <c r="C361" s="45">
        <f>INDEX(notations!$1:$7,3,ROW(B357))</f>
        <v>0</v>
      </c>
      <c r="D361" s="45">
        <f>INDEX(notations!$1:$7,5,ROW(D357))</f>
        <v>0</v>
      </c>
      <c r="E361" s="45">
        <f>INDEX(notations!$1:$7,6,ROW(E357))</f>
        <v>0</v>
      </c>
      <c r="F361" s="44">
        <f>IF(E361="","",VLOOKUP($D$2,notations!$B$9:$SJ$250,ROW(D355)+1,FALSE))</f>
        <v>0</v>
      </c>
      <c r="G361" s="44" t="s">
        <v>101</v>
      </c>
      <c r="H361" s="44">
        <f xml:space="preserve"> INDEX(notations!$1:$7,7,ROW(H357))</f>
        <v>0</v>
      </c>
      <c r="I361" s="59" t="e">
        <f>IF($F361/$H361&lt;Configuration!$D$18,Configuration!$H$18,IF($F361/$H361&lt;Configuration!$D$17,Configuration!$H$17,IF($F361/$H361&lt;=Configuration!$D$16,Configuration!$H$16,Configuration!$H$15)))</f>
        <v>#DIV/0!</v>
      </c>
      <c r="L361" s="54"/>
      <c r="M361" s="54"/>
      <c r="N361" s="54"/>
      <c r="O361" s="54"/>
      <c r="P361" s="54"/>
      <c r="Q361" s="54"/>
      <c r="R361" s="54"/>
      <c r="S361" s="54"/>
    </row>
    <row r="362" spans="1:19" x14ac:dyDescent="0.25">
      <c r="A362" s="44">
        <f>IF(B362="","",INDEX(notations!$1:$7,2,ROW(B358)))</f>
        <v>0</v>
      </c>
      <c r="B362" s="58">
        <f>INDEX(notations!$1:$7,1,ROW(B358))</f>
        <v>0</v>
      </c>
      <c r="C362" s="45">
        <f>INDEX(notations!$1:$7,3,ROW(B358))</f>
        <v>0</v>
      </c>
      <c r="D362" s="45">
        <f>INDEX(notations!$1:$7,5,ROW(D358))</f>
        <v>0</v>
      </c>
      <c r="E362" s="45">
        <f>INDEX(notations!$1:$7,6,ROW(E358))</f>
        <v>0</v>
      </c>
      <c r="F362" s="44">
        <f>IF(E362="","",VLOOKUP($D$2,notations!$B$9:$SJ$250,ROW(D356)+1,FALSE))</f>
        <v>0</v>
      </c>
      <c r="G362" s="44" t="s">
        <v>101</v>
      </c>
      <c r="H362" s="44">
        <f xml:space="preserve"> INDEX(notations!$1:$7,7,ROW(H358))</f>
        <v>0</v>
      </c>
      <c r="I362" s="59" t="e">
        <f>IF($F362/$H362&lt;Configuration!$D$18,Configuration!$H$18,IF($F362/$H362&lt;Configuration!$D$17,Configuration!$H$17,IF($F362/$H362&lt;=Configuration!$D$16,Configuration!$H$16,Configuration!$H$15)))</f>
        <v>#DIV/0!</v>
      </c>
      <c r="L362" s="54"/>
      <c r="M362" s="54"/>
      <c r="N362" s="54"/>
      <c r="O362" s="54"/>
      <c r="P362" s="54"/>
      <c r="Q362" s="54"/>
      <c r="R362" s="54"/>
      <c r="S362" s="54"/>
    </row>
    <row r="363" spans="1:19" x14ac:dyDescent="0.25">
      <c r="A363" s="44">
        <f>IF(B363="","",INDEX(notations!$1:$7,2,ROW(B359)))</f>
        <v>0</v>
      </c>
      <c r="B363" s="58">
        <f>INDEX(notations!$1:$7,1,ROW(B359))</f>
        <v>0</v>
      </c>
      <c r="C363" s="45">
        <f>INDEX(notations!$1:$7,3,ROW(B359))</f>
        <v>0</v>
      </c>
      <c r="D363" s="45">
        <f>INDEX(notations!$1:$7,5,ROW(D359))</f>
        <v>0</v>
      </c>
      <c r="E363" s="45">
        <f>INDEX(notations!$1:$7,6,ROW(E359))</f>
        <v>0</v>
      </c>
      <c r="F363" s="44">
        <f>IF(E363="","",VLOOKUP($D$2,notations!$B$9:$SJ$250,ROW(D357)+1,FALSE))</f>
        <v>0</v>
      </c>
      <c r="G363" s="44" t="s">
        <v>101</v>
      </c>
      <c r="H363" s="44">
        <f xml:space="preserve"> INDEX(notations!$1:$7,7,ROW(H359))</f>
        <v>0</v>
      </c>
      <c r="I363" s="59" t="e">
        <f>IF($F363/$H363&lt;Configuration!$D$18,Configuration!$H$18,IF($F363/$H363&lt;Configuration!$D$17,Configuration!$H$17,IF($F363/$H363&lt;=Configuration!$D$16,Configuration!$H$16,Configuration!$H$15)))</f>
        <v>#DIV/0!</v>
      </c>
      <c r="L363" s="54"/>
      <c r="M363" s="54"/>
      <c r="N363" s="54"/>
      <c r="O363" s="54"/>
      <c r="P363" s="54"/>
      <c r="Q363" s="54"/>
      <c r="R363" s="54"/>
      <c r="S363" s="54"/>
    </row>
    <row r="364" spans="1:19" x14ac:dyDescent="0.25">
      <c r="A364" s="44">
        <f>IF(B364="","",INDEX(notations!$1:$7,2,ROW(B360)))</f>
        <v>0</v>
      </c>
      <c r="B364" s="58">
        <f>INDEX(notations!$1:$7,1,ROW(B360))</f>
        <v>0</v>
      </c>
      <c r="C364" s="45">
        <f>INDEX(notations!$1:$7,3,ROW(B360))</f>
        <v>0</v>
      </c>
      <c r="D364" s="45">
        <f>INDEX(notations!$1:$7,5,ROW(D360))</f>
        <v>0</v>
      </c>
      <c r="E364" s="45">
        <f>INDEX(notations!$1:$7,6,ROW(E360))</f>
        <v>0</v>
      </c>
      <c r="F364" s="44">
        <f>IF(E364="","",VLOOKUP($D$2,notations!$B$9:$SJ$250,ROW(D358)+1,FALSE))</f>
        <v>0</v>
      </c>
      <c r="G364" s="44" t="s">
        <v>101</v>
      </c>
      <c r="H364" s="44">
        <f xml:space="preserve"> INDEX(notations!$1:$7,7,ROW(H360))</f>
        <v>0</v>
      </c>
      <c r="I364" s="59" t="e">
        <f>IF($F364/$H364&lt;Configuration!$D$18,Configuration!$H$18,IF($F364/$H364&lt;Configuration!$D$17,Configuration!$H$17,IF($F364/$H364&lt;=Configuration!$D$16,Configuration!$H$16,Configuration!$H$15)))</f>
        <v>#DIV/0!</v>
      </c>
      <c r="L364" s="54"/>
      <c r="M364" s="54"/>
      <c r="N364" s="54"/>
      <c r="O364" s="54"/>
      <c r="P364" s="54"/>
      <c r="Q364" s="54"/>
      <c r="R364" s="54"/>
      <c r="S364" s="54"/>
    </row>
    <row r="365" spans="1:19" x14ac:dyDescent="0.25">
      <c r="A365" s="44">
        <f>IF(B365="","",INDEX(notations!$1:$7,2,ROW(B361)))</f>
        <v>0</v>
      </c>
      <c r="B365" s="58">
        <f>INDEX(notations!$1:$7,1,ROW(B361))</f>
        <v>0</v>
      </c>
      <c r="C365" s="45">
        <f>INDEX(notations!$1:$7,3,ROW(B361))</f>
        <v>0</v>
      </c>
      <c r="D365" s="45">
        <f>INDEX(notations!$1:$7,5,ROW(D361))</f>
        <v>0</v>
      </c>
      <c r="E365" s="45">
        <f>INDEX(notations!$1:$7,6,ROW(E361))</f>
        <v>0</v>
      </c>
      <c r="F365" s="44">
        <f>IF(E365="","",VLOOKUP($D$2,notations!$B$9:$SJ$250,ROW(D359)+1,FALSE))</f>
        <v>0</v>
      </c>
      <c r="G365" s="44" t="s">
        <v>101</v>
      </c>
      <c r="H365" s="44">
        <f xml:space="preserve"> INDEX(notations!$1:$7,7,ROW(H361))</f>
        <v>0</v>
      </c>
      <c r="I365" s="59" t="e">
        <f>IF($F365/$H365&lt;Configuration!$D$18,Configuration!$H$18,IF($F365/$H365&lt;Configuration!$D$17,Configuration!$H$17,IF($F365/$H365&lt;=Configuration!$D$16,Configuration!$H$16,Configuration!$H$15)))</f>
        <v>#DIV/0!</v>
      </c>
      <c r="L365" s="54"/>
      <c r="M365" s="54"/>
      <c r="N365" s="54"/>
      <c r="O365" s="54"/>
      <c r="P365" s="54"/>
      <c r="Q365" s="54"/>
      <c r="R365" s="54"/>
      <c r="S365" s="54"/>
    </row>
    <row r="366" spans="1:19" x14ac:dyDescent="0.25">
      <c r="A366" s="44">
        <f>IF(B366="","",INDEX(notations!$1:$7,2,ROW(B362)))</f>
        <v>0</v>
      </c>
      <c r="B366" s="58">
        <f>INDEX(notations!$1:$7,1,ROW(B362))</f>
        <v>0</v>
      </c>
      <c r="C366" s="45">
        <f>INDEX(notations!$1:$7,3,ROW(B362))</f>
        <v>0</v>
      </c>
      <c r="D366" s="45">
        <f>INDEX(notations!$1:$7,5,ROW(D362))</f>
        <v>0</v>
      </c>
      <c r="E366" s="45">
        <f>INDEX(notations!$1:$7,6,ROW(E362))</f>
        <v>0</v>
      </c>
      <c r="F366" s="44">
        <f>IF(E366="","",VLOOKUP($D$2,notations!$B$9:$SJ$250,ROW(D360)+1,FALSE))</f>
        <v>0</v>
      </c>
      <c r="G366" s="44" t="s">
        <v>101</v>
      </c>
      <c r="H366" s="44">
        <f xml:space="preserve"> INDEX(notations!$1:$7,7,ROW(H362))</f>
        <v>0</v>
      </c>
      <c r="I366" s="59" t="e">
        <f>IF($F366/$H366&lt;Configuration!$D$18,Configuration!$H$18,IF($F366/$H366&lt;Configuration!$D$17,Configuration!$H$17,IF($F366/$H366&lt;=Configuration!$D$16,Configuration!$H$16,Configuration!$H$15)))</f>
        <v>#DIV/0!</v>
      </c>
      <c r="L366" s="54"/>
      <c r="M366" s="54"/>
      <c r="N366" s="54"/>
      <c r="O366" s="54"/>
      <c r="P366" s="54"/>
      <c r="Q366" s="54"/>
      <c r="R366" s="54"/>
      <c r="S366" s="54"/>
    </row>
    <row r="367" spans="1:19" x14ac:dyDescent="0.25">
      <c r="A367" s="44">
        <f>IF(B367="","",INDEX(notations!$1:$7,2,ROW(B363)))</f>
        <v>0</v>
      </c>
      <c r="B367" s="58">
        <f>INDEX(notations!$1:$7,1,ROW(B363))</f>
        <v>0</v>
      </c>
      <c r="C367" s="45">
        <f>INDEX(notations!$1:$7,3,ROW(B363))</f>
        <v>0</v>
      </c>
      <c r="D367" s="45">
        <f>INDEX(notations!$1:$7,5,ROW(D363))</f>
        <v>0</v>
      </c>
      <c r="E367" s="45">
        <f>INDEX(notations!$1:$7,6,ROW(E363))</f>
        <v>0</v>
      </c>
      <c r="F367" s="44">
        <f>IF(E367="","",VLOOKUP($D$2,notations!$B$9:$SJ$250,ROW(D361)+1,FALSE))</f>
        <v>0</v>
      </c>
      <c r="G367" s="44" t="s">
        <v>101</v>
      </c>
      <c r="H367" s="44">
        <f xml:space="preserve"> INDEX(notations!$1:$7,7,ROW(H363))</f>
        <v>0</v>
      </c>
      <c r="I367" s="59" t="e">
        <f>IF($F367/$H367&lt;Configuration!$D$18,Configuration!$H$18,IF($F367/$H367&lt;Configuration!$D$17,Configuration!$H$17,IF($F367/$H367&lt;=Configuration!$D$16,Configuration!$H$16,Configuration!$H$15)))</f>
        <v>#DIV/0!</v>
      </c>
      <c r="L367" s="54"/>
      <c r="M367" s="54"/>
      <c r="N367" s="54"/>
      <c r="O367" s="54"/>
      <c r="P367" s="54"/>
      <c r="Q367" s="54"/>
      <c r="R367" s="54"/>
      <c r="S367" s="54"/>
    </row>
    <row r="368" spans="1:19" x14ac:dyDescent="0.25">
      <c r="A368" s="44">
        <f>IF(B368="","",INDEX(notations!$1:$7,2,ROW(B364)))</f>
        <v>0</v>
      </c>
      <c r="B368" s="58">
        <f>INDEX(notations!$1:$7,1,ROW(B364))</f>
        <v>0</v>
      </c>
      <c r="C368" s="45">
        <f>INDEX(notations!$1:$7,3,ROW(B364))</f>
        <v>0</v>
      </c>
      <c r="D368" s="45">
        <f>INDEX(notations!$1:$7,5,ROW(D364))</f>
        <v>0</v>
      </c>
      <c r="E368" s="45">
        <f>INDEX(notations!$1:$7,6,ROW(E364))</f>
        <v>0</v>
      </c>
      <c r="F368" s="44">
        <f>IF(E368="","",VLOOKUP($D$2,notations!$B$9:$SJ$250,ROW(D362)+1,FALSE))</f>
        <v>0</v>
      </c>
      <c r="G368" s="44" t="s">
        <v>101</v>
      </c>
      <c r="H368" s="44">
        <f xml:space="preserve"> INDEX(notations!$1:$7,7,ROW(H364))</f>
        <v>0</v>
      </c>
      <c r="I368" s="59" t="e">
        <f>IF($F368/$H368&lt;Configuration!$D$18,Configuration!$H$18,IF($F368/$H368&lt;Configuration!$D$17,Configuration!$H$17,IF($F368/$H368&lt;=Configuration!$D$16,Configuration!$H$16,Configuration!$H$15)))</f>
        <v>#DIV/0!</v>
      </c>
      <c r="L368" s="54"/>
      <c r="M368" s="54"/>
      <c r="N368" s="54"/>
      <c r="O368" s="54"/>
      <c r="P368" s="54"/>
      <c r="Q368" s="54"/>
      <c r="R368" s="54"/>
      <c r="S368" s="54"/>
    </row>
    <row r="369" spans="1:19" x14ac:dyDescent="0.25">
      <c r="A369" s="44">
        <f>IF(B369="","",INDEX(notations!$1:$7,2,ROW(B365)))</f>
        <v>0</v>
      </c>
      <c r="B369" s="58">
        <f>INDEX(notations!$1:$7,1,ROW(B365))</f>
        <v>0</v>
      </c>
      <c r="C369" s="45">
        <f>INDEX(notations!$1:$7,3,ROW(B365))</f>
        <v>0</v>
      </c>
      <c r="D369" s="45">
        <f>INDEX(notations!$1:$7,5,ROW(D365))</f>
        <v>0</v>
      </c>
      <c r="E369" s="45">
        <f>INDEX(notations!$1:$7,6,ROW(E365))</f>
        <v>0</v>
      </c>
      <c r="F369" s="44">
        <f>IF(E369="","",VLOOKUP($D$2,notations!$B$9:$SJ$250,ROW(D363)+1,FALSE))</f>
        <v>0</v>
      </c>
      <c r="G369" s="44" t="s">
        <v>101</v>
      </c>
      <c r="H369" s="44">
        <f xml:space="preserve"> INDEX(notations!$1:$7,7,ROW(H365))</f>
        <v>0</v>
      </c>
      <c r="I369" s="59" t="e">
        <f>IF($F369/$H369&lt;Configuration!$D$18,Configuration!$H$18,IF($F369/$H369&lt;Configuration!$D$17,Configuration!$H$17,IF($F369/$H369&lt;=Configuration!$D$16,Configuration!$H$16,Configuration!$H$15)))</f>
        <v>#DIV/0!</v>
      </c>
      <c r="L369" s="54"/>
      <c r="M369" s="54"/>
      <c r="N369" s="54"/>
      <c r="O369" s="54"/>
      <c r="P369" s="54"/>
      <c r="Q369" s="54"/>
      <c r="R369" s="54"/>
      <c r="S369" s="54"/>
    </row>
    <row r="370" spans="1:19" x14ac:dyDescent="0.25">
      <c r="A370" s="44">
        <f>IF(B370="","",INDEX(notations!$1:$7,2,ROW(B366)))</f>
        <v>0</v>
      </c>
      <c r="B370" s="58">
        <f>INDEX(notations!$1:$7,1,ROW(B366))</f>
        <v>0</v>
      </c>
      <c r="C370" s="45">
        <f>INDEX(notations!$1:$7,3,ROW(B366))</f>
        <v>0</v>
      </c>
      <c r="D370" s="45">
        <f>INDEX(notations!$1:$7,5,ROW(D366))</f>
        <v>0</v>
      </c>
      <c r="E370" s="45">
        <f>INDEX(notations!$1:$7,6,ROW(E366))</f>
        <v>0</v>
      </c>
      <c r="F370" s="44">
        <f>IF(E370="","",VLOOKUP($D$2,notations!$B$9:$SJ$250,ROW(D364)+1,FALSE))</f>
        <v>0</v>
      </c>
      <c r="G370" s="44" t="s">
        <v>101</v>
      </c>
      <c r="H370" s="44">
        <f xml:space="preserve"> INDEX(notations!$1:$7,7,ROW(H366))</f>
        <v>0</v>
      </c>
      <c r="I370" s="59" t="e">
        <f>IF($F370/$H370&lt;Configuration!$D$18,Configuration!$H$18,IF($F370/$H370&lt;Configuration!$D$17,Configuration!$H$17,IF($F370/$H370&lt;=Configuration!$D$16,Configuration!$H$16,Configuration!$H$15)))</f>
        <v>#DIV/0!</v>
      </c>
      <c r="L370" s="54"/>
      <c r="M370" s="54"/>
      <c r="N370" s="54"/>
      <c r="O370" s="54"/>
      <c r="P370" s="54"/>
      <c r="Q370" s="54"/>
      <c r="R370" s="54"/>
      <c r="S370" s="54"/>
    </row>
    <row r="371" spans="1:19" x14ac:dyDescent="0.25">
      <c r="A371" s="44">
        <f>IF(B371="","",INDEX(notations!$1:$7,2,ROW(B367)))</f>
        <v>0</v>
      </c>
      <c r="B371" s="58">
        <f>INDEX(notations!$1:$7,1,ROW(B367))</f>
        <v>0</v>
      </c>
      <c r="C371" s="45">
        <f>INDEX(notations!$1:$7,3,ROW(B367))</f>
        <v>0</v>
      </c>
      <c r="D371" s="45">
        <f>INDEX(notations!$1:$7,5,ROW(D367))</f>
        <v>0</v>
      </c>
      <c r="E371" s="45">
        <f>INDEX(notations!$1:$7,6,ROW(E367))</f>
        <v>0</v>
      </c>
      <c r="F371" s="44">
        <f>IF(E371="","",VLOOKUP($D$2,notations!$B$9:$SJ$250,ROW(D365)+1,FALSE))</f>
        <v>0</v>
      </c>
      <c r="G371" s="44" t="s">
        <v>101</v>
      </c>
      <c r="H371" s="44">
        <f xml:space="preserve"> INDEX(notations!$1:$7,7,ROW(H367))</f>
        <v>0</v>
      </c>
      <c r="I371" s="59" t="e">
        <f>IF($F371/$H371&lt;Configuration!$D$18,Configuration!$H$18,IF($F371/$H371&lt;Configuration!$D$17,Configuration!$H$17,IF($F371/$H371&lt;=Configuration!$D$16,Configuration!$H$16,Configuration!$H$15)))</f>
        <v>#DIV/0!</v>
      </c>
      <c r="L371" s="54"/>
      <c r="M371" s="54"/>
      <c r="N371" s="54"/>
      <c r="O371" s="54"/>
      <c r="P371" s="54"/>
      <c r="Q371" s="54"/>
      <c r="R371" s="54"/>
      <c r="S371" s="54"/>
    </row>
    <row r="372" spans="1:19" x14ac:dyDescent="0.25">
      <c r="A372" s="44">
        <f>IF(B372="","",INDEX(notations!$1:$7,2,ROW(B368)))</f>
        <v>0</v>
      </c>
      <c r="B372" s="58">
        <f>INDEX(notations!$1:$7,1,ROW(B368))</f>
        <v>0</v>
      </c>
      <c r="C372" s="45">
        <f>INDEX(notations!$1:$7,3,ROW(B368))</f>
        <v>0</v>
      </c>
      <c r="D372" s="45">
        <f>INDEX(notations!$1:$7,5,ROW(D368))</f>
        <v>0</v>
      </c>
      <c r="E372" s="45">
        <f>INDEX(notations!$1:$7,6,ROW(E368))</f>
        <v>0</v>
      </c>
      <c r="F372" s="44">
        <f>IF(E372="","",VLOOKUP($D$2,notations!$B$9:$SJ$250,ROW(D366)+1,FALSE))</f>
        <v>0</v>
      </c>
      <c r="G372" s="44" t="s">
        <v>101</v>
      </c>
      <c r="H372" s="44">
        <f xml:space="preserve"> INDEX(notations!$1:$7,7,ROW(H368))</f>
        <v>0</v>
      </c>
      <c r="I372" s="59" t="e">
        <f>IF($F372/$H372&lt;Configuration!$D$18,Configuration!$H$18,IF($F372/$H372&lt;Configuration!$D$17,Configuration!$H$17,IF($F372/$H372&lt;=Configuration!$D$16,Configuration!$H$16,Configuration!$H$15)))</f>
        <v>#DIV/0!</v>
      </c>
      <c r="L372" s="54"/>
      <c r="M372" s="54"/>
      <c r="N372" s="54"/>
      <c r="O372" s="54"/>
      <c r="P372" s="54"/>
      <c r="Q372" s="54"/>
      <c r="R372" s="54"/>
      <c r="S372" s="54"/>
    </row>
    <row r="373" spans="1:19" x14ac:dyDescent="0.25">
      <c r="A373" s="44">
        <f>IF(B373="","",INDEX(notations!$1:$7,2,ROW(B369)))</f>
        <v>0</v>
      </c>
      <c r="B373" s="58">
        <f>INDEX(notations!$1:$7,1,ROW(B369))</f>
        <v>0</v>
      </c>
      <c r="C373" s="45">
        <f>INDEX(notations!$1:$7,3,ROW(B369))</f>
        <v>0</v>
      </c>
      <c r="D373" s="45">
        <f>INDEX(notations!$1:$7,5,ROW(D369))</f>
        <v>0</v>
      </c>
      <c r="E373" s="45">
        <f>INDEX(notations!$1:$7,6,ROW(E369))</f>
        <v>0</v>
      </c>
      <c r="F373" s="44">
        <f>IF(E373="","",VLOOKUP($D$2,notations!$B$9:$SJ$250,ROW(D367)+1,FALSE))</f>
        <v>0</v>
      </c>
      <c r="G373" s="44" t="s">
        <v>101</v>
      </c>
      <c r="H373" s="44">
        <f xml:space="preserve"> INDEX(notations!$1:$7,7,ROW(H369))</f>
        <v>0</v>
      </c>
      <c r="I373" s="59" t="e">
        <f>IF($F373/$H373&lt;Configuration!$D$18,Configuration!$H$18,IF($F373/$H373&lt;Configuration!$D$17,Configuration!$H$17,IF($F373/$H373&lt;=Configuration!$D$16,Configuration!$H$16,Configuration!$H$15)))</f>
        <v>#DIV/0!</v>
      </c>
      <c r="L373" s="54"/>
      <c r="M373" s="54"/>
      <c r="N373" s="54"/>
      <c r="O373" s="54"/>
      <c r="P373" s="54"/>
      <c r="Q373" s="54"/>
      <c r="R373" s="54"/>
      <c r="S373" s="54"/>
    </row>
    <row r="374" spans="1:19" x14ac:dyDescent="0.25">
      <c r="A374" s="44">
        <f>IF(B374="","",INDEX(notations!$1:$7,2,ROW(B370)))</f>
        <v>0</v>
      </c>
      <c r="B374" s="58">
        <f>INDEX(notations!$1:$7,1,ROW(B370))</f>
        <v>0</v>
      </c>
      <c r="C374" s="45">
        <f>INDEX(notations!$1:$7,3,ROW(B370))</f>
        <v>0</v>
      </c>
      <c r="D374" s="45">
        <f>INDEX(notations!$1:$7,5,ROW(D370))</f>
        <v>0</v>
      </c>
      <c r="E374" s="45">
        <f>INDEX(notations!$1:$7,6,ROW(E370))</f>
        <v>0</v>
      </c>
      <c r="F374" s="44">
        <f>IF(E374="","",VLOOKUP($D$2,notations!$B$9:$SJ$250,ROW(D368)+1,FALSE))</f>
        <v>0</v>
      </c>
      <c r="G374" s="44" t="s">
        <v>101</v>
      </c>
      <c r="H374" s="44">
        <f xml:space="preserve"> INDEX(notations!$1:$7,7,ROW(H370))</f>
        <v>0</v>
      </c>
      <c r="I374" s="59" t="e">
        <f>IF($F374/$H374&lt;Configuration!$D$18,Configuration!$H$18,IF($F374/$H374&lt;Configuration!$D$17,Configuration!$H$17,IF($F374/$H374&lt;=Configuration!$D$16,Configuration!$H$16,Configuration!$H$15)))</f>
        <v>#DIV/0!</v>
      </c>
      <c r="L374" s="54"/>
      <c r="M374" s="54"/>
      <c r="N374" s="54"/>
      <c r="O374" s="54"/>
      <c r="P374" s="54"/>
      <c r="Q374" s="54"/>
      <c r="R374" s="54"/>
      <c r="S374" s="54"/>
    </row>
    <row r="375" spans="1:19" x14ac:dyDescent="0.25">
      <c r="A375" s="44">
        <f>IF(B375="","",INDEX(notations!$1:$7,2,ROW(B371)))</f>
        <v>0</v>
      </c>
      <c r="B375" s="58">
        <f>INDEX(notations!$1:$7,1,ROW(B371))</f>
        <v>0</v>
      </c>
      <c r="C375" s="45">
        <f>INDEX(notations!$1:$7,3,ROW(B371))</f>
        <v>0</v>
      </c>
      <c r="D375" s="45">
        <f>INDEX(notations!$1:$7,5,ROW(D371))</f>
        <v>0</v>
      </c>
      <c r="E375" s="45">
        <f>INDEX(notations!$1:$7,6,ROW(E371))</f>
        <v>0</v>
      </c>
      <c r="F375" s="44">
        <f>IF(E375="","",VLOOKUP($D$2,notations!$B$9:$SJ$250,ROW(D369)+1,FALSE))</f>
        <v>0</v>
      </c>
      <c r="G375" s="44" t="s">
        <v>101</v>
      </c>
      <c r="H375" s="44">
        <f xml:space="preserve"> INDEX(notations!$1:$7,7,ROW(H371))</f>
        <v>0</v>
      </c>
      <c r="I375" s="59" t="e">
        <f>IF($F375/$H375&lt;Configuration!$D$18,Configuration!$H$18,IF($F375/$H375&lt;Configuration!$D$17,Configuration!$H$17,IF($F375/$H375&lt;=Configuration!$D$16,Configuration!$H$16,Configuration!$H$15)))</f>
        <v>#DIV/0!</v>
      </c>
      <c r="L375" s="54"/>
      <c r="M375" s="54"/>
      <c r="N375" s="54"/>
      <c r="O375" s="54"/>
      <c r="P375" s="54"/>
      <c r="Q375" s="54"/>
      <c r="R375" s="54"/>
      <c r="S375" s="54"/>
    </row>
    <row r="376" spans="1:19" x14ac:dyDescent="0.25">
      <c r="A376" s="44">
        <f>IF(B376="","",INDEX(notations!$1:$7,2,ROW(B372)))</f>
        <v>0</v>
      </c>
      <c r="B376" s="58">
        <f>INDEX(notations!$1:$7,1,ROW(B372))</f>
        <v>0</v>
      </c>
      <c r="C376" s="45">
        <f>INDEX(notations!$1:$7,3,ROW(B372))</f>
        <v>0</v>
      </c>
      <c r="D376" s="45">
        <f>INDEX(notations!$1:$7,5,ROW(D372))</f>
        <v>0</v>
      </c>
      <c r="E376" s="45">
        <f>INDEX(notations!$1:$7,6,ROW(E372))</f>
        <v>0</v>
      </c>
      <c r="F376" s="44">
        <f>IF(E376="","",VLOOKUP($D$2,notations!$B$9:$SJ$250,ROW(D370)+1,FALSE))</f>
        <v>0</v>
      </c>
      <c r="G376" s="44" t="s">
        <v>101</v>
      </c>
      <c r="H376" s="44">
        <f xml:space="preserve"> INDEX(notations!$1:$7,7,ROW(H372))</f>
        <v>0</v>
      </c>
      <c r="I376" s="59" t="e">
        <f>IF($F376/$H376&lt;Configuration!$D$18,Configuration!$H$18,IF($F376/$H376&lt;Configuration!$D$17,Configuration!$H$17,IF($F376/$H376&lt;=Configuration!$D$16,Configuration!$H$16,Configuration!$H$15)))</f>
        <v>#DIV/0!</v>
      </c>
      <c r="L376" s="54"/>
      <c r="M376" s="54"/>
      <c r="N376" s="54"/>
      <c r="O376" s="54"/>
      <c r="P376" s="54"/>
      <c r="Q376" s="54"/>
      <c r="R376" s="54"/>
      <c r="S376" s="54"/>
    </row>
    <row r="377" spans="1:19" x14ac:dyDescent="0.25">
      <c r="A377" s="44">
        <f>IF(B377="","",INDEX(notations!$1:$7,2,ROW(B373)))</f>
        <v>0</v>
      </c>
      <c r="B377" s="58">
        <f>INDEX(notations!$1:$7,1,ROW(B373))</f>
        <v>0</v>
      </c>
      <c r="C377" s="45">
        <f>INDEX(notations!$1:$7,3,ROW(B373))</f>
        <v>0</v>
      </c>
      <c r="D377" s="45">
        <f>INDEX(notations!$1:$7,5,ROW(D373))</f>
        <v>0</v>
      </c>
      <c r="E377" s="45">
        <f>INDEX(notations!$1:$7,6,ROW(E373))</f>
        <v>0</v>
      </c>
      <c r="F377" s="44">
        <f>IF(E377="","",VLOOKUP($D$2,notations!$B$9:$SJ$250,ROW(D371)+1,FALSE))</f>
        <v>0</v>
      </c>
      <c r="G377" s="44" t="s">
        <v>101</v>
      </c>
      <c r="H377" s="44">
        <f xml:space="preserve"> INDEX(notations!$1:$7,7,ROW(H373))</f>
        <v>0</v>
      </c>
      <c r="I377" s="59" t="e">
        <f>IF($F377/$H377&lt;Configuration!$D$18,Configuration!$H$18,IF($F377/$H377&lt;Configuration!$D$17,Configuration!$H$17,IF($F377/$H377&lt;=Configuration!$D$16,Configuration!$H$16,Configuration!$H$15)))</f>
        <v>#DIV/0!</v>
      </c>
      <c r="L377" s="54"/>
      <c r="M377" s="54"/>
      <c r="N377" s="54"/>
      <c r="O377" s="54"/>
      <c r="P377" s="54"/>
      <c r="Q377" s="54"/>
      <c r="R377" s="54"/>
      <c r="S377" s="54"/>
    </row>
    <row r="378" spans="1:19" x14ac:dyDescent="0.25">
      <c r="A378" s="44">
        <f>IF(B378="","",INDEX(notations!$1:$7,2,ROW(B374)))</f>
        <v>0</v>
      </c>
      <c r="B378" s="58">
        <f>INDEX(notations!$1:$7,1,ROW(B374))</f>
        <v>0</v>
      </c>
      <c r="C378" s="45">
        <f>INDEX(notations!$1:$7,3,ROW(B374))</f>
        <v>0</v>
      </c>
      <c r="D378" s="45">
        <f>INDEX(notations!$1:$7,5,ROW(D374))</f>
        <v>0</v>
      </c>
      <c r="E378" s="45">
        <f>INDEX(notations!$1:$7,6,ROW(E374))</f>
        <v>0</v>
      </c>
      <c r="F378" s="44">
        <f>IF(E378="","",VLOOKUP($D$2,notations!$B$9:$SJ$250,ROW(D372)+1,FALSE))</f>
        <v>0</v>
      </c>
      <c r="G378" s="44" t="s">
        <v>101</v>
      </c>
      <c r="H378" s="44">
        <f xml:space="preserve"> INDEX(notations!$1:$7,7,ROW(H374))</f>
        <v>0</v>
      </c>
      <c r="I378" s="59" t="e">
        <f>IF($F378/$H378&lt;Configuration!$D$18,Configuration!$H$18,IF($F378/$H378&lt;Configuration!$D$17,Configuration!$H$17,IF($F378/$H378&lt;=Configuration!$D$16,Configuration!$H$16,Configuration!$H$15)))</f>
        <v>#DIV/0!</v>
      </c>
      <c r="L378" s="54"/>
      <c r="M378" s="54"/>
      <c r="N378" s="54"/>
      <c r="O378" s="54"/>
      <c r="P378" s="54"/>
      <c r="Q378" s="54"/>
      <c r="R378" s="54"/>
      <c r="S378" s="54"/>
    </row>
    <row r="379" spans="1:19" x14ac:dyDescent="0.25">
      <c r="A379" s="44">
        <f>IF(B379="","",INDEX(notations!$1:$7,2,ROW(B375)))</f>
        <v>0</v>
      </c>
      <c r="B379" s="58">
        <f>INDEX(notations!$1:$7,1,ROW(B375))</f>
        <v>0</v>
      </c>
      <c r="C379" s="45">
        <f>INDEX(notations!$1:$7,3,ROW(B375))</f>
        <v>0</v>
      </c>
      <c r="D379" s="45">
        <f>INDEX(notations!$1:$7,5,ROW(D375))</f>
        <v>0</v>
      </c>
      <c r="E379" s="45">
        <f>INDEX(notations!$1:$7,6,ROW(E375))</f>
        <v>0</v>
      </c>
      <c r="F379" s="44">
        <f>IF(E379="","",VLOOKUP($D$2,notations!$B$9:$SJ$250,ROW(D373)+1,FALSE))</f>
        <v>0</v>
      </c>
      <c r="G379" s="44" t="s">
        <v>101</v>
      </c>
      <c r="H379" s="44">
        <f xml:space="preserve"> INDEX(notations!$1:$7,7,ROW(H375))</f>
        <v>0</v>
      </c>
      <c r="I379" s="59" t="e">
        <f>IF($F379/$H379&lt;Configuration!$D$18,Configuration!$H$18,IF($F379/$H379&lt;Configuration!$D$17,Configuration!$H$17,IF($F379/$H379&lt;=Configuration!$D$16,Configuration!$H$16,Configuration!$H$15)))</f>
        <v>#DIV/0!</v>
      </c>
      <c r="L379" s="54"/>
      <c r="M379" s="54"/>
      <c r="N379" s="54"/>
      <c r="O379" s="54"/>
      <c r="P379" s="54"/>
      <c r="Q379" s="54"/>
      <c r="R379" s="54"/>
      <c r="S379" s="54"/>
    </row>
    <row r="380" spans="1:19" x14ac:dyDescent="0.25">
      <c r="A380" s="44">
        <f>IF(B380="","",INDEX(notations!$1:$7,2,ROW(B376)))</f>
        <v>0</v>
      </c>
      <c r="B380" s="58">
        <f>INDEX(notations!$1:$7,1,ROW(B376))</f>
        <v>0</v>
      </c>
      <c r="C380" s="45">
        <f>INDEX(notations!$1:$7,3,ROW(B376))</f>
        <v>0</v>
      </c>
      <c r="D380" s="45">
        <f>INDEX(notations!$1:$7,5,ROW(D376))</f>
        <v>0</v>
      </c>
      <c r="E380" s="45">
        <f>INDEX(notations!$1:$7,6,ROW(E376))</f>
        <v>0</v>
      </c>
      <c r="F380" s="44">
        <f>IF(E380="","",VLOOKUP($D$2,notations!$B$9:$SJ$250,ROW(D374)+1,FALSE))</f>
        <v>0</v>
      </c>
      <c r="G380" s="44" t="s">
        <v>101</v>
      </c>
      <c r="H380" s="44">
        <f xml:space="preserve"> INDEX(notations!$1:$7,7,ROW(H376))</f>
        <v>0</v>
      </c>
      <c r="I380" s="59" t="e">
        <f>IF($F380/$H380&lt;Configuration!$D$18,Configuration!$H$18,IF($F380/$H380&lt;Configuration!$D$17,Configuration!$H$17,IF($F380/$H380&lt;=Configuration!$D$16,Configuration!$H$16,Configuration!$H$15)))</f>
        <v>#DIV/0!</v>
      </c>
      <c r="L380" s="54"/>
      <c r="M380" s="54"/>
      <c r="N380" s="54"/>
      <c r="O380" s="54"/>
      <c r="P380" s="54"/>
      <c r="Q380" s="54"/>
      <c r="R380" s="54"/>
      <c r="S380" s="54"/>
    </row>
    <row r="381" spans="1:19" x14ac:dyDescent="0.25">
      <c r="A381" s="44">
        <f>IF(B381="","",INDEX(notations!$1:$7,2,ROW(B377)))</f>
        <v>0</v>
      </c>
      <c r="B381" s="58">
        <f>INDEX(notations!$1:$7,1,ROW(B377))</f>
        <v>0</v>
      </c>
      <c r="C381" s="45">
        <f>INDEX(notations!$1:$7,3,ROW(B377))</f>
        <v>0</v>
      </c>
      <c r="D381" s="45">
        <f>INDEX(notations!$1:$7,5,ROW(D377))</f>
        <v>0</v>
      </c>
      <c r="E381" s="45">
        <f>INDEX(notations!$1:$7,6,ROW(E377))</f>
        <v>0</v>
      </c>
      <c r="F381" s="44">
        <f>IF(E381="","",VLOOKUP($D$2,notations!$B$9:$SJ$250,ROW(D375)+1,FALSE))</f>
        <v>0</v>
      </c>
      <c r="G381" s="44" t="s">
        <v>101</v>
      </c>
      <c r="H381" s="44">
        <f xml:space="preserve"> INDEX(notations!$1:$7,7,ROW(H377))</f>
        <v>0</v>
      </c>
      <c r="I381" s="59" t="e">
        <f>IF($F381/$H381&lt;Configuration!$D$18,Configuration!$H$18,IF($F381/$H381&lt;Configuration!$D$17,Configuration!$H$17,IF($F381/$H381&lt;=Configuration!$D$16,Configuration!$H$16,Configuration!$H$15)))</f>
        <v>#DIV/0!</v>
      </c>
      <c r="L381" s="54"/>
      <c r="M381" s="54"/>
      <c r="N381" s="54"/>
      <c r="O381" s="54"/>
      <c r="P381" s="54"/>
      <c r="Q381" s="54"/>
      <c r="R381" s="54"/>
      <c r="S381" s="54"/>
    </row>
    <row r="382" spans="1:19" x14ac:dyDescent="0.25">
      <c r="A382" s="44">
        <f>IF(B382="","",INDEX(notations!$1:$7,2,ROW(B378)))</f>
        <v>0</v>
      </c>
      <c r="B382" s="58">
        <f>INDEX(notations!$1:$7,1,ROW(B378))</f>
        <v>0</v>
      </c>
      <c r="C382" s="45">
        <f>INDEX(notations!$1:$7,3,ROW(B378))</f>
        <v>0</v>
      </c>
      <c r="D382" s="45">
        <f>INDEX(notations!$1:$7,5,ROW(D378))</f>
        <v>0</v>
      </c>
      <c r="E382" s="45">
        <f>INDEX(notations!$1:$7,6,ROW(E378))</f>
        <v>0</v>
      </c>
      <c r="F382" s="44">
        <f>IF(E382="","",VLOOKUP($D$2,notations!$B$9:$SJ$250,ROW(D376)+1,FALSE))</f>
        <v>0</v>
      </c>
      <c r="G382" s="44" t="s">
        <v>101</v>
      </c>
      <c r="H382" s="44">
        <f xml:space="preserve"> INDEX(notations!$1:$7,7,ROW(H378))</f>
        <v>0</v>
      </c>
      <c r="I382" s="59" t="e">
        <f>IF($F382/$H382&lt;Configuration!$D$18,Configuration!$H$18,IF($F382/$H382&lt;Configuration!$D$17,Configuration!$H$17,IF($F382/$H382&lt;=Configuration!$D$16,Configuration!$H$16,Configuration!$H$15)))</f>
        <v>#DIV/0!</v>
      </c>
      <c r="L382" s="54"/>
      <c r="M382" s="54"/>
      <c r="N382" s="54"/>
      <c r="O382" s="54"/>
      <c r="P382" s="54"/>
      <c r="Q382" s="54"/>
      <c r="R382" s="54"/>
      <c r="S382" s="54"/>
    </row>
    <row r="383" spans="1:19" x14ac:dyDescent="0.25">
      <c r="A383" s="44">
        <f>IF(B383="","",INDEX(notations!$1:$7,2,ROW(B379)))</f>
        <v>0</v>
      </c>
      <c r="B383" s="58">
        <f>INDEX(notations!$1:$7,1,ROW(B379))</f>
        <v>0</v>
      </c>
      <c r="C383" s="45">
        <f>INDEX(notations!$1:$7,3,ROW(B379))</f>
        <v>0</v>
      </c>
      <c r="D383" s="45">
        <f>INDEX(notations!$1:$7,5,ROW(D379))</f>
        <v>0</v>
      </c>
      <c r="E383" s="45">
        <f>INDEX(notations!$1:$7,6,ROW(E379))</f>
        <v>0</v>
      </c>
      <c r="F383" s="44">
        <f>IF(E383="","",VLOOKUP($D$2,notations!$B$9:$SJ$250,ROW(D377)+1,FALSE))</f>
        <v>0</v>
      </c>
      <c r="G383" s="44" t="s">
        <v>101</v>
      </c>
      <c r="H383" s="44">
        <f xml:space="preserve"> INDEX(notations!$1:$7,7,ROW(H379))</f>
        <v>0</v>
      </c>
      <c r="I383" s="59" t="e">
        <f>IF($F383/$H383&lt;Configuration!$D$18,Configuration!$H$18,IF($F383/$H383&lt;Configuration!$D$17,Configuration!$H$17,IF($F383/$H383&lt;=Configuration!$D$16,Configuration!$H$16,Configuration!$H$15)))</f>
        <v>#DIV/0!</v>
      </c>
      <c r="L383" s="54"/>
      <c r="M383" s="54"/>
      <c r="N383" s="54"/>
      <c r="O383" s="54"/>
      <c r="P383" s="54"/>
      <c r="Q383" s="54"/>
      <c r="R383" s="54"/>
      <c r="S383" s="54"/>
    </row>
    <row r="384" spans="1:19" x14ac:dyDescent="0.25">
      <c r="A384" s="44">
        <f>IF(B384="","",INDEX(notations!$1:$7,2,ROW(B380)))</f>
        <v>0</v>
      </c>
      <c r="B384" s="58">
        <f>INDEX(notations!$1:$7,1,ROW(B380))</f>
        <v>0</v>
      </c>
      <c r="C384" s="45">
        <f>INDEX(notations!$1:$7,3,ROW(B380))</f>
        <v>0</v>
      </c>
      <c r="D384" s="45">
        <f>INDEX(notations!$1:$7,5,ROW(D380))</f>
        <v>0</v>
      </c>
      <c r="E384" s="45">
        <f>INDEX(notations!$1:$7,6,ROW(E380))</f>
        <v>0</v>
      </c>
      <c r="F384" s="44">
        <f>IF(E384="","",VLOOKUP($D$2,notations!$B$9:$SJ$250,ROW(D378)+1,FALSE))</f>
        <v>0</v>
      </c>
      <c r="G384" s="44" t="s">
        <v>101</v>
      </c>
      <c r="H384" s="44">
        <f xml:space="preserve"> INDEX(notations!$1:$7,7,ROW(H380))</f>
        <v>0</v>
      </c>
      <c r="I384" s="59" t="e">
        <f>IF($F384/$H384&lt;Configuration!$D$18,Configuration!$H$18,IF($F384/$H384&lt;Configuration!$D$17,Configuration!$H$17,IF($F384/$H384&lt;=Configuration!$D$16,Configuration!$H$16,Configuration!$H$15)))</f>
        <v>#DIV/0!</v>
      </c>
      <c r="L384" s="54"/>
      <c r="M384" s="54"/>
      <c r="N384" s="54"/>
      <c r="O384" s="54"/>
      <c r="P384" s="54"/>
      <c r="Q384" s="54"/>
      <c r="R384" s="54"/>
      <c r="S384" s="54"/>
    </row>
    <row r="385" spans="1:19" x14ac:dyDescent="0.25">
      <c r="A385" s="44">
        <f>IF(B385="","",INDEX(notations!$1:$7,2,ROW(B381)))</f>
        <v>0</v>
      </c>
      <c r="B385" s="58">
        <f>INDEX(notations!$1:$7,1,ROW(B381))</f>
        <v>0</v>
      </c>
      <c r="C385" s="45">
        <f>INDEX(notations!$1:$7,3,ROW(B381))</f>
        <v>0</v>
      </c>
      <c r="D385" s="45">
        <f>INDEX(notations!$1:$7,5,ROW(D381))</f>
        <v>0</v>
      </c>
      <c r="E385" s="45">
        <f>INDEX(notations!$1:$7,6,ROW(E381))</f>
        <v>0</v>
      </c>
      <c r="F385" s="44">
        <f>IF(E385="","",VLOOKUP($D$2,notations!$B$9:$SJ$250,ROW(D379)+1,FALSE))</f>
        <v>0</v>
      </c>
      <c r="G385" s="44" t="s">
        <v>101</v>
      </c>
      <c r="H385" s="44">
        <f xml:space="preserve"> INDEX(notations!$1:$7,7,ROW(H381))</f>
        <v>0</v>
      </c>
      <c r="I385" s="59" t="e">
        <f>IF($F385/$H385&lt;Configuration!$D$18,Configuration!$H$18,IF($F385/$H385&lt;Configuration!$D$17,Configuration!$H$17,IF($F385/$H385&lt;=Configuration!$D$16,Configuration!$H$16,Configuration!$H$15)))</f>
        <v>#DIV/0!</v>
      </c>
      <c r="L385" s="54"/>
      <c r="M385" s="54"/>
      <c r="N385" s="54"/>
      <c r="O385" s="54"/>
      <c r="P385" s="54"/>
      <c r="Q385" s="54"/>
      <c r="R385" s="54"/>
      <c r="S385" s="54"/>
    </row>
    <row r="386" spans="1:19" x14ac:dyDescent="0.25">
      <c r="A386" s="44">
        <f>IF(B386="","",INDEX(notations!$1:$7,2,ROW(B382)))</f>
        <v>0</v>
      </c>
      <c r="B386" s="58">
        <f>INDEX(notations!$1:$7,1,ROW(B382))</f>
        <v>0</v>
      </c>
      <c r="C386" s="45">
        <f>INDEX(notations!$1:$7,3,ROW(B382))</f>
        <v>0</v>
      </c>
      <c r="D386" s="45">
        <f>INDEX(notations!$1:$7,5,ROW(D382))</f>
        <v>0</v>
      </c>
      <c r="E386" s="45">
        <f>INDEX(notations!$1:$7,6,ROW(E382))</f>
        <v>0</v>
      </c>
      <c r="F386" s="44">
        <f>IF(E386="","",VLOOKUP($D$2,notations!$B$9:$SJ$250,ROW(D380)+1,FALSE))</f>
        <v>0</v>
      </c>
      <c r="G386" s="44" t="s">
        <v>101</v>
      </c>
      <c r="H386" s="44">
        <f xml:space="preserve"> INDEX(notations!$1:$7,7,ROW(H382))</f>
        <v>0</v>
      </c>
      <c r="I386" s="59" t="e">
        <f>IF($F386/$H386&lt;Configuration!$D$18,Configuration!$H$18,IF($F386/$H386&lt;Configuration!$D$17,Configuration!$H$17,IF($F386/$H386&lt;=Configuration!$D$16,Configuration!$H$16,Configuration!$H$15)))</f>
        <v>#DIV/0!</v>
      </c>
      <c r="L386" s="54"/>
      <c r="M386" s="54"/>
      <c r="N386" s="54"/>
      <c r="O386" s="54"/>
      <c r="P386" s="54"/>
      <c r="Q386" s="54"/>
      <c r="R386" s="54"/>
      <c r="S386" s="54"/>
    </row>
    <row r="387" spans="1:19" x14ac:dyDescent="0.25">
      <c r="A387" s="44">
        <f>IF(B387="","",INDEX(notations!$1:$7,2,ROW(B383)))</f>
        <v>0</v>
      </c>
      <c r="B387" s="58">
        <f>INDEX(notations!$1:$7,1,ROW(B383))</f>
        <v>0</v>
      </c>
      <c r="C387" s="45">
        <f>INDEX(notations!$1:$7,3,ROW(B383))</f>
        <v>0</v>
      </c>
      <c r="D387" s="45">
        <f>INDEX(notations!$1:$7,5,ROW(D383))</f>
        <v>0</v>
      </c>
      <c r="E387" s="45">
        <f>INDEX(notations!$1:$7,6,ROW(E383))</f>
        <v>0</v>
      </c>
      <c r="F387" s="44">
        <f>IF(E387="","",VLOOKUP($D$2,notations!$B$9:$SJ$250,ROW(D381)+1,FALSE))</f>
        <v>0</v>
      </c>
      <c r="G387" s="44" t="s">
        <v>101</v>
      </c>
      <c r="H387" s="44">
        <f xml:space="preserve"> INDEX(notations!$1:$7,7,ROW(H383))</f>
        <v>0</v>
      </c>
      <c r="I387" s="59" t="e">
        <f>IF($F387/$H387&lt;Configuration!$D$18,Configuration!$H$18,IF($F387/$H387&lt;Configuration!$D$17,Configuration!$H$17,IF($F387/$H387&lt;=Configuration!$D$16,Configuration!$H$16,Configuration!$H$15)))</f>
        <v>#DIV/0!</v>
      </c>
      <c r="L387" s="54"/>
      <c r="M387" s="54"/>
      <c r="N387" s="54"/>
      <c r="O387" s="54"/>
      <c r="P387" s="54"/>
      <c r="Q387" s="54"/>
      <c r="R387" s="54"/>
      <c r="S387" s="54"/>
    </row>
    <row r="388" spans="1:19" x14ac:dyDescent="0.25">
      <c r="A388" s="44">
        <f>IF(B388="","",INDEX(notations!$1:$7,2,ROW(B384)))</f>
        <v>0</v>
      </c>
      <c r="B388" s="58">
        <f>INDEX(notations!$1:$7,1,ROW(B384))</f>
        <v>0</v>
      </c>
      <c r="C388" s="45">
        <f>INDEX(notations!$1:$7,3,ROW(B384))</f>
        <v>0</v>
      </c>
      <c r="D388" s="45">
        <f>INDEX(notations!$1:$7,5,ROW(D384))</f>
        <v>0</v>
      </c>
      <c r="E388" s="45">
        <f>INDEX(notations!$1:$7,6,ROW(E384))</f>
        <v>0</v>
      </c>
      <c r="F388" s="44">
        <f>IF(E388="","",VLOOKUP($D$2,notations!$B$9:$SJ$250,ROW(D382)+1,FALSE))</f>
        <v>0</v>
      </c>
      <c r="G388" s="44" t="s">
        <v>101</v>
      </c>
      <c r="H388" s="44">
        <f xml:space="preserve"> INDEX(notations!$1:$7,7,ROW(H384))</f>
        <v>0</v>
      </c>
      <c r="I388" s="59" t="e">
        <f>IF($F388/$H388&lt;Configuration!$D$18,Configuration!$H$18,IF($F388/$H388&lt;Configuration!$D$17,Configuration!$H$17,IF($F388/$H388&lt;=Configuration!$D$16,Configuration!$H$16,Configuration!$H$15)))</f>
        <v>#DIV/0!</v>
      </c>
      <c r="L388" s="54"/>
      <c r="M388" s="54"/>
      <c r="N388" s="54"/>
      <c r="O388" s="54"/>
      <c r="P388" s="54"/>
      <c r="Q388" s="54"/>
      <c r="R388" s="54"/>
      <c r="S388" s="54"/>
    </row>
    <row r="389" spans="1:19" x14ac:dyDescent="0.25">
      <c r="A389" s="44">
        <f>IF(B389="","",INDEX(notations!$1:$7,2,ROW(B385)))</f>
        <v>0</v>
      </c>
      <c r="B389" s="58">
        <f>INDEX(notations!$1:$7,1,ROW(B385))</f>
        <v>0</v>
      </c>
      <c r="C389" s="45">
        <f>INDEX(notations!$1:$7,3,ROW(B385))</f>
        <v>0</v>
      </c>
      <c r="D389" s="45">
        <f>INDEX(notations!$1:$7,5,ROW(D385))</f>
        <v>0</v>
      </c>
      <c r="E389" s="45">
        <f>INDEX(notations!$1:$7,6,ROW(E385))</f>
        <v>0</v>
      </c>
      <c r="F389" s="44">
        <f>IF(E389="","",VLOOKUP($D$2,notations!$B$9:$SJ$250,ROW(D383)+1,FALSE))</f>
        <v>0</v>
      </c>
      <c r="G389" s="44" t="s">
        <v>101</v>
      </c>
      <c r="H389" s="44">
        <f xml:space="preserve"> INDEX(notations!$1:$7,7,ROW(H385))</f>
        <v>0</v>
      </c>
      <c r="I389" s="59" t="e">
        <f>IF($F389/$H389&lt;Configuration!$D$18,Configuration!$H$18,IF($F389/$H389&lt;Configuration!$D$17,Configuration!$H$17,IF($F389/$H389&lt;=Configuration!$D$16,Configuration!$H$16,Configuration!$H$15)))</f>
        <v>#DIV/0!</v>
      </c>
      <c r="L389" s="54"/>
      <c r="M389" s="54"/>
      <c r="N389" s="54"/>
      <c r="O389" s="54"/>
      <c r="P389" s="54"/>
      <c r="Q389" s="54"/>
      <c r="R389" s="54"/>
      <c r="S389" s="54"/>
    </row>
    <row r="390" spans="1:19" x14ac:dyDescent="0.25">
      <c r="A390" s="44">
        <f>IF(B390="","",INDEX(notations!$1:$7,2,ROW(B386)))</f>
        <v>0</v>
      </c>
      <c r="B390" s="58">
        <f>INDEX(notations!$1:$7,1,ROW(B386))</f>
        <v>0</v>
      </c>
      <c r="C390" s="45">
        <f>INDEX(notations!$1:$7,3,ROW(B386))</f>
        <v>0</v>
      </c>
      <c r="D390" s="45">
        <f>INDEX(notations!$1:$7,5,ROW(D386))</f>
        <v>0</v>
      </c>
      <c r="E390" s="45">
        <f>INDEX(notations!$1:$7,6,ROW(E386))</f>
        <v>0</v>
      </c>
      <c r="F390" s="44">
        <f>IF(E390="","",VLOOKUP($D$2,notations!$B$9:$SJ$250,ROW(D384)+1,FALSE))</f>
        <v>0</v>
      </c>
      <c r="G390" s="44" t="s">
        <v>101</v>
      </c>
      <c r="H390" s="44">
        <f xml:space="preserve"> INDEX(notations!$1:$7,7,ROW(H386))</f>
        <v>0</v>
      </c>
      <c r="I390" s="59" t="e">
        <f>IF($F390/$H390&lt;Configuration!$D$18,Configuration!$H$18,IF($F390/$H390&lt;Configuration!$D$17,Configuration!$H$17,IF($F390/$H390&lt;=Configuration!$D$16,Configuration!$H$16,Configuration!$H$15)))</f>
        <v>#DIV/0!</v>
      </c>
      <c r="L390" s="54"/>
      <c r="M390" s="54"/>
      <c r="N390" s="54"/>
      <c r="O390" s="54"/>
      <c r="P390" s="54"/>
      <c r="Q390" s="54"/>
      <c r="R390" s="54"/>
      <c r="S390" s="54"/>
    </row>
    <row r="391" spans="1:19" x14ac:dyDescent="0.25">
      <c r="A391" s="44">
        <f>IF(B391="","",INDEX(notations!$1:$7,2,ROW(B387)))</f>
        <v>0</v>
      </c>
      <c r="B391" s="58">
        <f>INDEX(notations!$1:$7,1,ROW(B387))</f>
        <v>0</v>
      </c>
      <c r="C391" s="45">
        <f>INDEX(notations!$1:$7,3,ROW(B387))</f>
        <v>0</v>
      </c>
      <c r="D391" s="45">
        <f>INDEX(notations!$1:$7,5,ROW(D387))</f>
        <v>0</v>
      </c>
      <c r="E391" s="45">
        <f>INDEX(notations!$1:$7,6,ROW(E387))</f>
        <v>0</v>
      </c>
      <c r="F391" s="44">
        <f>IF(E391="","",VLOOKUP($D$2,notations!$B$9:$SJ$250,ROW(D385)+1,FALSE))</f>
        <v>0</v>
      </c>
      <c r="G391" s="44" t="s">
        <v>101</v>
      </c>
      <c r="H391" s="44">
        <f xml:space="preserve"> INDEX(notations!$1:$7,7,ROW(H387))</f>
        <v>0</v>
      </c>
      <c r="I391" s="59" t="e">
        <f>IF($F391/$H391&lt;Configuration!$D$18,Configuration!$H$18,IF($F391/$H391&lt;Configuration!$D$17,Configuration!$H$17,IF($F391/$H391&lt;=Configuration!$D$16,Configuration!$H$16,Configuration!$H$15)))</f>
        <v>#DIV/0!</v>
      </c>
      <c r="L391" s="54"/>
      <c r="M391" s="54"/>
      <c r="N391" s="54"/>
      <c r="O391" s="54"/>
      <c r="P391" s="54"/>
      <c r="Q391" s="54"/>
      <c r="R391" s="54"/>
      <c r="S391" s="54"/>
    </row>
    <row r="392" spans="1:19" x14ac:dyDescent="0.25">
      <c r="A392" s="44">
        <f>IF(B392="","",INDEX(notations!$1:$7,2,ROW(B388)))</f>
        <v>0</v>
      </c>
      <c r="B392" s="58">
        <f>INDEX(notations!$1:$7,1,ROW(B388))</f>
        <v>0</v>
      </c>
      <c r="C392" s="45">
        <f>INDEX(notations!$1:$7,3,ROW(B388))</f>
        <v>0</v>
      </c>
      <c r="D392" s="45">
        <f>INDEX(notations!$1:$7,5,ROW(D388))</f>
        <v>0</v>
      </c>
      <c r="E392" s="45">
        <f>INDEX(notations!$1:$7,6,ROW(E388))</f>
        <v>0</v>
      </c>
      <c r="F392" s="44">
        <f>IF(E392="","",VLOOKUP($D$2,notations!$B$9:$SJ$250,ROW(D386)+1,FALSE))</f>
        <v>0</v>
      </c>
      <c r="G392" s="44" t="s">
        <v>101</v>
      </c>
      <c r="H392" s="44">
        <f xml:space="preserve"> INDEX(notations!$1:$7,7,ROW(H388))</f>
        <v>0</v>
      </c>
      <c r="I392" s="59" t="e">
        <f>IF($F392/$H392&lt;Configuration!$D$18,Configuration!$H$18,IF($F392/$H392&lt;Configuration!$D$17,Configuration!$H$17,IF($F392/$H392&lt;=Configuration!$D$16,Configuration!$H$16,Configuration!$H$15)))</f>
        <v>#DIV/0!</v>
      </c>
      <c r="L392" s="54"/>
      <c r="M392" s="54"/>
      <c r="N392" s="54"/>
      <c r="O392" s="54"/>
      <c r="P392" s="54"/>
      <c r="Q392" s="54"/>
      <c r="R392" s="54"/>
      <c r="S392" s="54"/>
    </row>
    <row r="393" spans="1:19" x14ac:dyDescent="0.25">
      <c r="A393" s="44">
        <f>IF(B393="","",INDEX(notations!$1:$7,2,ROW(B389)))</f>
        <v>0</v>
      </c>
      <c r="B393" s="58">
        <f>INDEX(notations!$1:$7,1,ROW(B389))</f>
        <v>0</v>
      </c>
      <c r="C393" s="45">
        <f>INDEX(notations!$1:$7,3,ROW(B389))</f>
        <v>0</v>
      </c>
      <c r="D393" s="45">
        <f>INDEX(notations!$1:$7,5,ROW(D389))</f>
        <v>0</v>
      </c>
      <c r="E393" s="45">
        <f>INDEX(notations!$1:$7,6,ROW(E389))</f>
        <v>0</v>
      </c>
      <c r="F393" s="44">
        <f>IF(E393="","",VLOOKUP($D$2,notations!$B$9:$SJ$250,ROW(D387)+1,FALSE))</f>
        <v>0</v>
      </c>
      <c r="G393" s="44" t="s">
        <v>101</v>
      </c>
      <c r="H393" s="44">
        <f xml:space="preserve"> INDEX(notations!$1:$7,7,ROW(H389))</f>
        <v>0</v>
      </c>
      <c r="I393" s="59" t="e">
        <f>IF($F393/$H393&lt;Configuration!$D$18,Configuration!$H$18,IF($F393/$H393&lt;Configuration!$D$17,Configuration!$H$17,IF($F393/$H393&lt;=Configuration!$D$16,Configuration!$H$16,Configuration!$H$15)))</f>
        <v>#DIV/0!</v>
      </c>
      <c r="L393" s="54"/>
      <c r="M393" s="54"/>
      <c r="N393" s="54"/>
      <c r="O393" s="54"/>
      <c r="P393" s="54"/>
      <c r="Q393" s="54"/>
      <c r="R393" s="54"/>
      <c r="S393" s="54"/>
    </row>
    <row r="394" spans="1:19" x14ac:dyDescent="0.25">
      <c r="A394" s="44">
        <f>IF(B394="","",INDEX(notations!$1:$7,2,ROW(B390)))</f>
        <v>0</v>
      </c>
      <c r="B394" s="58">
        <f>INDEX(notations!$1:$7,1,ROW(B390))</f>
        <v>0</v>
      </c>
      <c r="C394" s="45">
        <f>INDEX(notations!$1:$7,3,ROW(B390))</f>
        <v>0</v>
      </c>
      <c r="D394" s="45">
        <f>INDEX(notations!$1:$7,5,ROW(D390))</f>
        <v>0</v>
      </c>
      <c r="E394" s="45">
        <f>INDEX(notations!$1:$7,6,ROW(E390))</f>
        <v>0</v>
      </c>
      <c r="F394" s="44">
        <f>IF(E394="","",VLOOKUP($D$2,notations!$B$9:$SJ$250,ROW(D388)+1,FALSE))</f>
        <v>0</v>
      </c>
      <c r="G394" s="44" t="s">
        <v>101</v>
      </c>
      <c r="H394" s="44">
        <f xml:space="preserve"> INDEX(notations!$1:$7,7,ROW(H390))</f>
        <v>0</v>
      </c>
      <c r="I394" s="59" t="e">
        <f>IF($F394/$H394&lt;Configuration!$D$18,Configuration!$H$18,IF($F394/$H394&lt;Configuration!$D$17,Configuration!$H$17,IF($F394/$H394&lt;=Configuration!$D$16,Configuration!$H$16,Configuration!$H$15)))</f>
        <v>#DIV/0!</v>
      </c>
      <c r="L394" s="54"/>
      <c r="M394" s="54"/>
      <c r="N394" s="54"/>
      <c r="O394" s="54"/>
      <c r="P394" s="54"/>
      <c r="Q394" s="54"/>
      <c r="R394" s="54"/>
      <c r="S394" s="54"/>
    </row>
    <row r="395" spans="1:19" x14ac:dyDescent="0.25">
      <c r="A395" s="44">
        <f>IF(B395="","",INDEX(notations!$1:$7,2,ROW(B391)))</f>
        <v>0</v>
      </c>
      <c r="B395" s="58">
        <f>INDEX(notations!$1:$7,1,ROW(B391))</f>
        <v>0</v>
      </c>
      <c r="C395" s="45">
        <f>INDEX(notations!$1:$7,3,ROW(B391))</f>
        <v>0</v>
      </c>
      <c r="D395" s="45">
        <f>INDEX(notations!$1:$7,5,ROW(D391))</f>
        <v>0</v>
      </c>
      <c r="E395" s="45">
        <f>INDEX(notations!$1:$7,6,ROW(E391))</f>
        <v>0</v>
      </c>
      <c r="F395" s="44">
        <f>IF(E395="","",VLOOKUP($D$2,notations!$B$9:$SJ$250,ROW(D389)+1,FALSE))</f>
        <v>0</v>
      </c>
      <c r="G395" s="44" t="s">
        <v>101</v>
      </c>
      <c r="H395" s="44">
        <f xml:space="preserve"> INDEX(notations!$1:$7,7,ROW(H391))</f>
        <v>0</v>
      </c>
      <c r="I395" s="59" t="e">
        <f>IF($F395/$H395&lt;Configuration!$D$18,Configuration!$H$18,IF($F395/$H395&lt;Configuration!$D$17,Configuration!$H$17,IF($F395/$H395&lt;=Configuration!$D$16,Configuration!$H$16,Configuration!$H$15)))</f>
        <v>#DIV/0!</v>
      </c>
      <c r="L395" s="54"/>
      <c r="M395" s="54"/>
      <c r="N395" s="54"/>
      <c r="O395" s="54"/>
      <c r="P395" s="54"/>
      <c r="Q395" s="54"/>
      <c r="R395" s="54"/>
      <c r="S395" s="54"/>
    </row>
    <row r="396" spans="1:19" x14ac:dyDescent="0.25">
      <c r="A396" s="44">
        <f>IF(B396="","",INDEX(notations!$1:$7,2,ROW(B392)))</f>
        <v>0</v>
      </c>
      <c r="B396" s="58">
        <f>INDEX(notations!$1:$7,1,ROW(B392))</f>
        <v>0</v>
      </c>
      <c r="C396" s="45">
        <f>INDEX(notations!$1:$7,3,ROW(B392))</f>
        <v>0</v>
      </c>
      <c r="D396" s="45">
        <f>INDEX(notations!$1:$7,5,ROW(D392))</f>
        <v>0</v>
      </c>
      <c r="E396" s="45">
        <f>INDEX(notations!$1:$7,6,ROW(E392))</f>
        <v>0</v>
      </c>
      <c r="F396" s="44">
        <f>IF(E396="","",VLOOKUP($D$2,notations!$B$9:$SJ$250,ROW(D390)+1,FALSE))</f>
        <v>0</v>
      </c>
      <c r="G396" s="44" t="s">
        <v>101</v>
      </c>
      <c r="H396" s="44">
        <f xml:space="preserve"> INDEX(notations!$1:$7,7,ROW(H392))</f>
        <v>0</v>
      </c>
      <c r="I396" s="59" t="e">
        <f>IF($F396/$H396&lt;Configuration!$D$18,Configuration!$H$18,IF($F396/$H396&lt;Configuration!$D$17,Configuration!$H$17,IF($F396/$H396&lt;=Configuration!$D$16,Configuration!$H$16,Configuration!$H$15)))</f>
        <v>#DIV/0!</v>
      </c>
      <c r="L396" s="54"/>
      <c r="M396" s="54"/>
      <c r="N396" s="54"/>
      <c r="O396" s="54"/>
      <c r="P396" s="54"/>
      <c r="Q396" s="54"/>
      <c r="R396" s="54"/>
      <c r="S396" s="54"/>
    </row>
    <row r="397" spans="1:19" x14ac:dyDescent="0.25">
      <c r="A397" s="44">
        <f>IF(B397="","",INDEX(notations!$1:$7,2,ROW(B393)))</f>
        <v>0</v>
      </c>
      <c r="B397" s="58">
        <f>INDEX(notations!$1:$7,1,ROW(B393))</f>
        <v>0</v>
      </c>
      <c r="C397" s="45">
        <f>INDEX(notations!$1:$7,3,ROW(B393))</f>
        <v>0</v>
      </c>
      <c r="D397" s="45">
        <f>INDEX(notations!$1:$7,5,ROW(D393))</f>
        <v>0</v>
      </c>
      <c r="E397" s="45">
        <f>INDEX(notations!$1:$7,6,ROW(E393))</f>
        <v>0</v>
      </c>
      <c r="F397" s="44">
        <f>IF(E397="","",VLOOKUP($D$2,notations!$B$9:$SJ$250,ROW(D391)+1,FALSE))</f>
        <v>0</v>
      </c>
      <c r="G397" s="44" t="s">
        <v>101</v>
      </c>
      <c r="H397" s="44">
        <f xml:space="preserve"> INDEX(notations!$1:$7,7,ROW(H393))</f>
        <v>0</v>
      </c>
      <c r="I397" s="59" t="e">
        <f>IF($F397/$H397&lt;Configuration!$D$18,Configuration!$H$18,IF($F397/$H397&lt;Configuration!$D$17,Configuration!$H$17,IF($F397/$H397&lt;=Configuration!$D$16,Configuration!$H$16,Configuration!$H$15)))</f>
        <v>#DIV/0!</v>
      </c>
      <c r="L397" s="54"/>
      <c r="M397" s="54"/>
      <c r="N397" s="54"/>
      <c r="O397" s="54"/>
      <c r="P397" s="54"/>
      <c r="Q397" s="54"/>
      <c r="R397" s="54"/>
      <c r="S397" s="54"/>
    </row>
    <row r="398" spans="1:19" x14ac:dyDescent="0.25">
      <c r="A398" s="44">
        <f>IF(B398="","",INDEX(notations!$1:$7,2,ROW(B394)))</f>
        <v>0</v>
      </c>
      <c r="B398" s="58">
        <f>INDEX(notations!$1:$7,1,ROW(B394))</f>
        <v>0</v>
      </c>
      <c r="C398" s="45">
        <f>INDEX(notations!$1:$7,3,ROW(B394))</f>
        <v>0</v>
      </c>
      <c r="D398" s="45">
        <f>INDEX(notations!$1:$7,5,ROW(D394))</f>
        <v>0</v>
      </c>
      <c r="E398" s="45">
        <f>INDEX(notations!$1:$7,6,ROW(E394))</f>
        <v>0</v>
      </c>
      <c r="F398" s="44">
        <f>IF(E398="","",VLOOKUP($D$2,notations!$B$9:$SJ$250,ROW(D392)+1,FALSE))</f>
        <v>0</v>
      </c>
      <c r="G398" s="44" t="s">
        <v>101</v>
      </c>
      <c r="H398" s="44">
        <f xml:space="preserve"> INDEX(notations!$1:$7,7,ROW(H394))</f>
        <v>0</v>
      </c>
      <c r="I398" s="59" t="e">
        <f>IF($F398/$H398&lt;Configuration!$D$18,Configuration!$H$18,IF($F398/$H398&lt;Configuration!$D$17,Configuration!$H$17,IF($F398/$H398&lt;=Configuration!$D$16,Configuration!$H$16,Configuration!$H$15)))</f>
        <v>#DIV/0!</v>
      </c>
      <c r="L398" s="54"/>
      <c r="M398" s="54"/>
      <c r="N398" s="54"/>
      <c r="O398" s="54"/>
      <c r="P398" s="54"/>
      <c r="Q398" s="54"/>
      <c r="R398" s="54"/>
      <c r="S398" s="54"/>
    </row>
    <row r="399" spans="1:19" x14ac:dyDescent="0.25">
      <c r="A399" s="44">
        <f>IF(B399="","",INDEX(notations!$1:$7,2,ROW(B395)))</f>
        <v>0</v>
      </c>
      <c r="B399" s="58">
        <f>INDEX(notations!$1:$7,1,ROW(B395))</f>
        <v>0</v>
      </c>
      <c r="C399" s="45">
        <f>INDEX(notations!$1:$7,3,ROW(B395))</f>
        <v>0</v>
      </c>
      <c r="D399" s="45">
        <f>INDEX(notations!$1:$7,5,ROW(D395))</f>
        <v>0</v>
      </c>
      <c r="E399" s="45">
        <f>INDEX(notations!$1:$7,6,ROW(E395))</f>
        <v>0</v>
      </c>
      <c r="F399" s="44">
        <f>IF(E399="","",VLOOKUP($D$2,notations!$B$9:$SJ$250,ROW(D393)+1,FALSE))</f>
        <v>0</v>
      </c>
      <c r="G399" s="44" t="s">
        <v>101</v>
      </c>
      <c r="H399" s="44">
        <f xml:space="preserve"> INDEX(notations!$1:$7,7,ROW(H395))</f>
        <v>0</v>
      </c>
      <c r="I399" s="59" t="e">
        <f>IF($F399/$H399&lt;Configuration!$D$18,Configuration!$H$18,IF($F399/$H399&lt;Configuration!$D$17,Configuration!$H$17,IF($F399/$H399&lt;=Configuration!$D$16,Configuration!$H$16,Configuration!$H$15)))</f>
        <v>#DIV/0!</v>
      </c>
      <c r="L399" s="54"/>
      <c r="M399" s="54"/>
      <c r="N399" s="54"/>
      <c r="O399" s="54"/>
      <c r="P399" s="54"/>
      <c r="Q399" s="54"/>
      <c r="R399" s="54"/>
      <c r="S399" s="54"/>
    </row>
    <row r="400" spans="1:19" x14ac:dyDescent="0.25">
      <c r="A400" s="44">
        <f>IF(B400="","",INDEX(notations!$1:$7,2,ROW(B396)))</f>
        <v>0</v>
      </c>
      <c r="B400" s="58">
        <f>INDEX(notations!$1:$7,1,ROW(B396))</f>
        <v>0</v>
      </c>
      <c r="C400" s="45">
        <f>INDEX(notations!$1:$7,3,ROW(B396))</f>
        <v>0</v>
      </c>
      <c r="D400" s="45">
        <f>INDEX(notations!$1:$7,5,ROW(D396))</f>
        <v>0</v>
      </c>
      <c r="E400" s="45">
        <f>INDEX(notations!$1:$7,6,ROW(E396))</f>
        <v>0</v>
      </c>
      <c r="F400" s="44">
        <f>IF(E400="","",VLOOKUP($D$2,notations!$B$9:$SJ$250,ROW(D394)+1,FALSE))</f>
        <v>0</v>
      </c>
      <c r="G400" s="44" t="s">
        <v>101</v>
      </c>
      <c r="H400" s="44">
        <f xml:space="preserve"> INDEX(notations!$1:$7,7,ROW(H396))</f>
        <v>0</v>
      </c>
      <c r="I400" s="59" t="e">
        <f>IF($F400/$H400&lt;Configuration!$D$18,Configuration!$H$18,IF($F400/$H400&lt;Configuration!$D$17,Configuration!$H$17,IF($F400/$H400&lt;=Configuration!$D$16,Configuration!$H$16,Configuration!$H$15)))</f>
        <v>#DIV/0!</v>
      </c>
      <c r="L400" s="54"/>
      <c r="M400" s="54"/>
      <c r="N400" s="54"/>
      <c r="O400" s="54"/>
      <c r="P400" s="54"/>
      <c r="Q400" s="54"/>
      <c r="R400" s="54"/>
      <c r="S400" s="54"/>
    </row>
    <row r="401" spans="1:19" x14ac:dyDescent="0.25">
      <c r="A401" s="44">
        <f>IF(B401="","",INDEX(notations!$1:$7,2,ROW(B397)))</f>
        <v>0</v>
      </c>
      <c r="B401" s="58">
        <f>INDEX(notations!$1:$7,1,ROW(B397))</f>
        <v>0</v>
      </c>
      <c r="C401" s="45">
        <f>INDEX(notations!$1:$7,3,ROW(B397))</f>
        <v>0</v>
      </c>
      <c r="D401" s="45">
        <f>INDEX(notations!$1:$7,5,ROW(D397))</f>
        <v>0</v>
      </c>
      <c r="E401" s="45">
        <f>INDEX(notations!$1:$7,6,ROW(E397))</f>
        <v>0</v>
      </c>
      <c r="F401" s="44">
        <f>IF(E401="","",VLOOKUP($D$2,notations!$B$9:$SJ$250,ROW(D395)+1,FALSE))</f>
        <v>0</v>
      </c>
      <c r="G401" s="44" t="s">
        <v>101</v>
      </c>
      <c r="H401" s="44">
        <f xml:space="preserve"> INDEX(notations!$1:$7,7,ROW(H397))</f>
        <v>0</v>
      </c>
      <c r="I401" s="59" t="e">
        <f>IF($F401/$H401&lt;Configuration!$D$18,Configuration!$H$18,IF($F401/$H401&lt;Configuration!$D$17,Configuration!$H$17,IF($F401/$H401&lt;=Configuration!$D$16,Configuration!$H$16,Configuration!$H$15)))</f>
        <v>#DIV/0!</v>
      </c>
      <c r="L401" s="54"/>
      <c r="M401" s="54"/>
      <c r="N401" s="54"/>
      <c r="O401" s="54"/>
      <c r="P401" s="54"/>
      <c r="Q401" s="54"/>
      <c r="R401" s="54"/>
      <c r="S401" s="54"/>
    </row>
    <row r="402" spans="1:19" x14ac:dyDescent="0.25">
      <c r="A402" s="44">
        <f>IF(B402="","",INDEX(notations!$1:$7,2,ROW(B398)))</f>
        <v>0</v>
      </c>
      <c r="B402" s="58">
        <f>INDEX(notations!$1:$7,1,ROW(B398))</f>
        <v>0</v>
      </c>
      <c r="C402" s="45">
        <f>INDEX(notations!$1:$7,3,ROW(B398))</f>
        <v>0</v>
      </c>
      <c r="D402" s="45">
        <f>INDEX(notations!$1:$7,5,ROW(D398))</f>
        <v>0</v>
      </c>
      <c r="E402" s="45">
        <f>INDEX(notations!$1:$7,6,ROW(E398))</f>
        <v>0</v>
      </c>
      <c r="F402" s="44">
        <f>IF(E402="","",VLOOKUP($D$2,notations!$B$9:$SJ$250,ROW(D396)+1,FALSE))</f>
        <v>0</v>
      </c>
      <c r="G402" s="44" t="s">
        <v>101</v>
      </c>
      <c r="H402" s="44">
        <f xml:space="preserve"> INDEX(notations!$1:$7,7,ROW(H398))</f>
        <v>0</v>
      </c>
      <c r="I402" s="59" t="e">
        <f>IF($F402/$H402&lt;Configuration!$D$18,Configuration!$H$18,IF($F402/$H402&lt;Configuration!$D$17,Configuration!$H$17,IF($F402/$H402&lt;=Configuration!$D$16,Configuration!$H$16,Configuration!$H$15)))</f>
        <v>#DIV/0!</v>
      </c>
      <c r="L402" s="54"/>
      <c r="M402" s="54"/>
      <c r="N402" s="54"/>
      <c r="O402" s="54"/>
      <c r="P402" s="54"/>
      <c r="Q402" s="54"/>
      <c r="R402" s="54"/>
      <c r="S402" s="54"/>
    </row>
    <row r="403" spans="1:19" x14ac:dyDescent="0.25">
      <c r="A403" s="44">
        <f>IF(B403="","",INDEX(notations!$1:$7,2,ROW(B399)))</f>
        <v>0</v>
      </c>
      <c r="B403" s="58">
        <f>INDEX(notations!$1:$7,1,ROW(B399))</f>
        <v>0</v>
      </c>
      <c r="C403" s="45">
        <f>INDEX(notations!$1:$7,3,ROW(B399))</f>
        <v>0</v>
      </c>
      <c r="D403" s="45">
        <f>INDEX(notations!$1:$7,5,ROW(D399))</f>
        <v>0</v>
      </c>
      <c r="E403" s="45">
        <f>INDEX(notations!$1:$7,6,ROW(E399))</f>
        <v>0</v>
      </c>
      <c r="F403" s="44">
        <f>IF(E403="","",VLOOKUP($D$2,notations!$B$9:$SJ$250,ROW(D397)+1,FALSE))</f>
        <v>0</v>
      </c>
      <c r="G403" s="44" t="s">
        <v>101</v>
      </c>
      <c r="H403" s="44">
        <f xml:space="preserve"> INDEX(notations!$1:$7,7,ROW(H399))</f>
        <v>0</v>
      </c>
      <c r="I403" s="59" t="e">
        <f>IF($F403/$H403&lt;Configuration!$D$18,Configuration!$H$18,IF($F403/$H403&lt;Configuration!$D$17,Configuration!$H$17,IF($F403/$H403&lt;=Configuration!$D$16,Configuration!$H$16,Configuration!$H$15)))</f>
        <v>#DIV/0!</v>
      </c>
      <c r="L403" s="54"/>
      <c r="M403" s="54"/>
      <c r="N403" s="54"/>
      <c r="O403" s="54"/>
      <c r="P403" s="54"/>
      <c r="Q403" s="54"/>
      <c r="R403" s="54"/>
      <c r="S403" s="54"/>
    </row>
    <row r="404" spans="1:19" x14ac:dyDescent="0.25">
      <c r="A404" s="44">
        <f>IF(B404="","",INDEX(notations!$1:$7,2,ROW(B400)))</f>
        <v>0</v>
      </c>
      <c r="B404" s="58">
        <f>INDEX(notations!$1:$7,1,ROW(B400))</f>
        <v>0</v>
      </c>
      <c r="C404" s="45">
        <f>INDEX(notations!$1:$7,3,ROW(B400))</f>
        <v>0</v>
      </c>
      <c r="D404" s="45">
        <f>INDEX(notations!$1:$7,5,ROW(D400))</f>
        <v>0</v>
      </c>
      <c r="E404" s="45">
        <f>INDEX(notations!$1:$7,6,ROW(E400))</f>
        <v>0</v>
      </c>
      <c r="F404" s="44">
        <f>IF(E404="","",VLOOKUP($D$2,notations!$B$9:$SJ$250,ROW(D398)+1,FALSE))</f>
        <v>0</v>
      </c>
      <c r="G404" s="44" t="s">
        <v>101</v>
      </c>
      <c r="H404" s="44">
        <f xml:space="preserve"> INDEX(notations!$1:$7,7,ROW(H400))</f>
        <v>0</v>
      </c>
      <c r="I404" s="59" t="e">
        <f>IF($F404/$H404&lt;Configuration!$D$18,Configuration!$H$18,IF($F404/$H404&lt;Configuration!$D$17,Configuration!$H$17,IF($F404/$H404&lt;=Configuration!$D$16,Configuration!$H$16,Configuration!$H$15)))</f>
        <v>#DIV/0!</v>
      </c>
      <c r="L404" s="54"/>
      <c r="M404" s="54"/>
      <c r="N404" s="54"/>
      <c r="O404" s="54"/>
      <c r="P404" s="54"/>
      <c r="Q404" s="54"/>
      <c r="R404" s="54"/>
      <c r="S404" s="54"/>
    </row>
    <row r="405" spans="1:19" x14ac:dyDescent="0.25">
      <c r="A405" s="44">
        <f>IF(B405="","",INDEX(notations!$1:$7,2,ROW(B401)))</f>
        <v>0</v>
      </c>
      <c r="B405" s="58">
        <f>INDEX(notations!$1:$7,1,ROW(B401))</f>
        <v>0</v>
      </c>
      <c r="C405" s="45">
        <f>INDEX(notations!$1:$7,3,ROW(B401))</f>
        <v>0</v>
      </c>
      <c r="D405" s="45">
        <f>INDEX(notations!$1:$7,5,ROW(D401))</f>
        <v>0</v>
      </c>
      <c r="E405" s="45">
        <f>INDEX(notations!$1:$7,6,ROW(E401))</f>
        <v>0</v>
      </c>
      <c r="F405" s="44">
        <f>IF(E405="","",VLOOKUP($D$2,notations!$B$9:$SJ$250,ROW(D399)+1,FALSE))</f>
        <v>0</v>
      </c>
      <c r="G405" s="44" t="s">
        <v>101</v>
      </c>
      <c r="H405" s="44">
        <f xml:space="preserve"> INDEX(notations!$1:$7,7,ROW(H401))</f>
        <v>0</v>
      </c>
      <c r="I405" s="59" t="e">
        <f>IF($F405/$H405&lt;Configuration!$D$18,Configuration!$H$18,IF($F405/$H405&lt;Configuration!$D$17,Configuration!$H$17,IF($F405/$H405&lt;=Configuration!$D$16,Configuration!$H$16,Configuration!$H$15)))</f>
        <v>#DIV/0!</v>
      </c>
      <c r="L405" s="54"/>
      <c r="M405" s="54"/>
      <c r="N405" s="54"/>
      <c r="O405" s="54"/>
      <c r="P405" s="54"/>
      <c r="Q405" s="54"/>
      <c r="R405" s="54"/>
      <c r="S405" s="54"/>
    </row>
    <row r="406" spans="1:19" x14ac:dyDescent="0.25">
      <c r="A406" s="44">
        <f>IF(B406="","",INDEX(notations!$1:$7,2,ROW(B402)))</f>
        <v>0</v>
      </c>
      <c r="B406" s="58">
        <f>INDEX(notations!$1:$7,1,ROW(B402))</f>
        <v>0</v>
      </c>
      <c r="C406" s="45">
        <f>INDEX(notations!$1:$7,3,ROW(B402))</f>
        <v>0</v>
      </c>
      <c r="D406" s="45">
        <f>INDEX(notations!$1:$7,5,ROW(D402))</f>
        <v>0</v>
      </c>
      <c r="E406" s="45">
        <f>INDEX(notations!$1:$7,6,ROW(E402))</f>
        <v>0</v>
      </c>
      <c r="F406" s="44">
        <f>IF(E406="","",VLOOKUP($D$2,notations!$B$9:$SJ$250,ROW(D400)+1,FALSE))</f>
        <v>0</v>
      </c>
      <c r="G406" s="44" t="s">
        <v>101</v>
      </c>
      <c r="H406" s="44">
        <f xml:space="preserve"> INDEX(notations!$1:$7,7,ROW(H402))</f>
        <v>0</v>
      </c>
      <c r="I406" s="59" t="e">
        <f>IF($F406/$H406&lt;Configuration!$D$18,Configuration!$H$18,IF($F406/$H406&lt;Configuration!$D$17,Configuration!$H$17,IF($F406/$H406&lt;=Configuration!$D$16,Configuration!$H$16,Configuration!$H$15)))</f>
        <v>#DIV/0!</v>
      </c>
      <c r="L406" s="54"/>
      <c r="M406" s="54"/>
      <c r="N406" s="54"/>
      <c r="O406" s="54"/>
      <c r="P406" s="54"/>
      <c r="Q406" s="54"/>
      <c r="R406" s="54"/>
      <c r="S406" s="54"/>
    </row>
    <row r="407" spans="1:19" x14ac:dyDescent="0.25">
      <c r="A407" s="44">
        <f>IF(B407="","",INDEX(notations!$1:$7,2,ROW(B403)))</f>
        <v>0</v>
      </c>
      <c r="B407" s="58">
        <f>INDEX(notations!$1:$7,1,ROW(B403))</f>
        <v>0</v>
      </c>
      <c r="C407" s="45">
        <f>INDEX(notations!$1:$7,3,ROW(B403))</f>
        <v>0</v>
      </c>
      <c r="D407" s="45">
        <f>INDEX(notations!$1:$7,5,ROW(D403))</f>
        <v>0</v>
      </c>
      <c r="E407" s="45">
        <f>INDEX(notations!$1:$7,6,ROW(E403))</f>
        <v>0</v>
      </c>
      <c r="F407" s="44">
        <f>IF(E407="","",VLOOKUP($D$2,notations!$B$9:$SJ$250,ROW(D401)+1,FALSE))</f>
        <v>0</v>
      </c>
      <c r="G407" s="44" t="s">
        <v>101</v>
      </c>
      <c r="H407" s="44">
        <f xml:space="preserve"> INDEX(notations!$1:$7,7,ROW(H403))</f>
        <v>0</v>
      </c>
      <c r="I407" s="59" t="e">
        <f>IF($F407/$H407&lt;Configuration!$D$18,Configuration!$H$18,IF($F407/$H407&lt;Configuration!$D$17,Configuration!$H$17,IF($F407/$H407&lt;=Configuration!$D$16,Configuration!$H$16,Configuration!$H$15)))</f>
        <v>#DIV/0!</v>
      </c>
      <c r="L407" s="54"/>
      <c r="M407" s="54"/>
      <c r="N407" s="54"/>
      <c r="O407" s="54"/>
      <c r="P407" s="54"/>
      <c r="Q407" s="54"/>
      <c r="R407" s="54"/>
      <c r="S407" s="54"/>
    </row>
    <row r="408" spans="1:19" x14ac:dyDescent="0.25">
      <c r="A408" s="44">
        <f>IF(B408="","",INDEX(notations!$1:$7,2,ROW(B404)))</f>
        <v>0</v>
      </c>
      <c r="B408" s="58">
        <f>INDEX(notations!$1:$7,1,ROW(B404))</f>
        <v>0</v>
      </c>
      <c r="C408" s="45">
        <f>INDEX(notations!$1:$7,3,ROW(B404))</f>
        <v>0</v>
      </c>
      <c r="D408" s="45">
        <f>INDEX(notations!$1:$7,5,ROW(D404))</f>
        <v>0</v>
      </c>
      <c r="E408" s="45">
        <f>INDEX(notations!$1:$7,6,ROW(E404))</f>
        <v>0</v>
      </c>
      <c r="F408" s="44">
        <f>IF(E408="","",VLOOKUP($D$2,notations!$B$9:$SJ$250,ROW(D402)+1,FALSE))</f>
        <v>0</v>
      </c>
      <c r="G408" s="44" t="s">
        <v>101</v>
      </c>
      <c r="H408" s="44">
        <f xml:space="preserve"> INDEX(notations!$1:$7,7,ROW(H404))</f>
        <v>0</v>
      </c>
      <c r="I408" s="59" t="e">
        <f>IF($F408/$H408&lt;Configuration!$D$18,Configuration!$H$18,IF($F408/$H408&lt;Configuration!$D$17,Configuration!$H$17,IF($F408/$H408&lt;=Configuration!$D$16,Configuration!$H$16,Configuration!$H$15)))</f>
        <v>#DIV/0!</v>
      </c>
      <c r="L408" s="54"/>
      <c r="M408" s="54"/>
      <c r="N408" s="54"/>
      <c r="O408" s="54"/>
      <c r="P408" s="54"/>
      <c r="Q408" s="54"/>
      <c r="R408" s="54"/>
      <c r="S408" s="54"/>
    </row>
    <row r="409" spans="1:19" x14ac:dyDescent="0.25">
      <c r="A409" s="44">
        <f>IF(B409="","",INDEX(notations!$1:$7,2,ROW(B405)))</f>
        <v>0</v>
      </c>
      <c r="B409" s="58">
        <f>INDEX(notations!$1:$7,1,ROW(B405))</f>
        <v>0</v>
      </c>
      <c r="C409" s="45">
        <f>INDEX(notations!$1:$7,3,ROW(B405))</f>
        <v>0</v>
      </c>
      <c r="D409" s="45">
        <f>INDEX(notations!$1:$7,5,ROW(D405))</f>
        <v>0</v>
      </c>
      <c r="E409" s="45">
        <f>INDEX(notations!$1:$7,6,ROW(E405))</f>
        <v>0</v>
      </c>
      <c r="F409" s="44">
        <f>IF(E409="","",VLOOKUP($D$2,notations!$B$9:$SJ$250,ROW(D403)+1,FALSE))</f>
        <v>0</v>
      </c>
      <c r="G409" s="44" t="s">
        <v>101</v>
      </c>
      <c r="H409" s="44">
        <f xml:space="preserve"> INDEX(notations!$1:$7,7,ROW(H405))</f>
        <v>0</v>
      </c>
      <c r="I409" s="59" t="e">
        <f>IF($F409/$H409&lt;Configuration!$D$18,Configuration!$H$18,IF($F409/$H409&lt;Configuration!$D$17,Configuration!$H$17,IF($F409/$H409&lt;=Configuration!$D$16,Configuration!$H$16,Configuration!$H$15)))</f>
        <v>#DIV/0!</v>
      </c>
      <c r="L409" s="54"/>
      <c r="M409" s="54"/>
      <c r="N409" s="54"/>
      <c r="O409" s="54"/>
      <c r="P409" s="54"/>
      <c r="Q409" s="54"/>
      <c r="R409" s="54"/>
      <c r="S409" s="54"/>
    </row>
    <row r="410" spans="1:19" x14ac:dyDescent="0.25">
      <c r="A410" s="44">
        <f>IF(B410="","",INDEX(notations!$1:$7,2,ROW(B406)))</f>
        <v>0</v>
      </c>
      <c r="B410" s="58">
        <f>INDEX(notations!$1:$7,1,ROW(B406))</f>
        <v>0</v>
      </c>
      <c r="C410" s="45">
        <f>INDEX(notations!$1:$7,3,ROW(B406))</f>
        <v>0</v>
      </c>
      <c r="D410" s="45">
        <f>INDEX(notations!$1:$7,5,ROW(D406))</f>
        <v>0</v>
      </c>
      <c r="E410" s="45">
        <f>INDEX(notations!$1:$7,6,ROW(E406))</f>
        <v>0</v>
      </c>
      <c r="F410" s="44">
        <f>IF(E410="","",VLOOKUP($D$2,notations!$B$9:$SJ$250,ROW(D404)+1,FALSE))</f>
        <v>0</v>
      </c>
      <c r="G410" s="44" t="s">
        <v>101</v>
      </c>
      <c r="H410" s="44">
        <f xml:space="preserve"> INDEX(notations!$1:$7,7,ROW(H406))</f>
        <v>0</v>
      </c>
      <c r="I410" s="59" t="e">
        <f>IF($F410/$H410&lt;Configuration!$D$18,Configuration!$H$18,IF($F410/$H410&lt;Configuration!$D$17,Configuration!$H$17,IF($F410/$H410&lt;=Configuration!$D$16,Configuration!$H$16,Configuration!$H$15)))</f>
        <v>#DIV/0!</v>
      </c>
      <c r="L410" s="54"/>
      <c r="M410" s="54"/>
      <c r="N410" s="54"/>
      <c r="O410" s="54"/>
      <c r="P410" s="54"/>
      <c r="Q410" s="54"/>
      <c r="R410" s="54"/>
      <c r="S410" s="54"/>
    </row>
    <row r="411" spans="1:19" x14ac:dyDescent="0.25">
      <c r="A411" s="44">
        <f>IF(B411="","",INDEX(notations!$1:$7,2,ROW(B407)))</f>
        <v>0</v>
      </c>
      <c r="B411" s="58">
        <f>INDEX(notations!$1:$7,1,ROW(B407))</f>
        <v>0</v>
      </c>
      <c r="C411" s="45">
        <f>INDEX(notations!$1:$7,3,ROW(B407))</f>
        <v>0</v>
      </c>
      <c r="D411" s="45">
        <f>INDEX(notations!$1:$7,5,ROW(D407))</f>
        <v>0</v>
      </c>
      <c r="E411" s="45">
        <f>INDEX(notations!$1:$7,6,ROW(E407))</f>
        <v>0</v>
      </c>
      <c r="F411" s="44">
        <f>IF(E411="","",VLOOKUP($D$2,notations!$B$9:$SJ$250,ROW(D405)+1,FALSE))</f>
        <v>0</v>
      </c>
      <c r="G411" s="44" t="s">
        <v>101</v>
      </c>
      <c r="H411" s="44">
        <f xml:space="preserve"> INDEX(notations!$1:$7,7,ROW(H407))</f>
        <v>0</v>
      </c>
      <c r="I411" s="59" t="e">
        <f>IF($F411/$H411&lt;Configuration!$D$18,Configuration!$H$18,IF($F411/$H411&lt;Configuration!$D$17,Configuration!$H$17,IF($F411/$H411&lt;=Configuration!$D$16,Configuration!$H$16,Configuration!$H$15)))</f>
        <v>#DIV/0!</v>
      </c>
      <c r="L411" s="54"/>
      <c r="M411" s="54"/>
      <c r="N411" s="54"/>
      <c r="O411" s="54"/>
      <c r="P411" s="54"/>
      <c r="Q411" s="54"/>
      <c r="R411" s="54"/>
      <c r="S411" s="54"/>
    </row>
    <row r="412" spans="1:19" x14ac:dyDescent="0.25">
      <c r="A412" s="44">
        <f>IF(B412="","",INDEX(notations!$1:$7,2,ROW(B408)))</f>
        <v>0</v>
      </c>
      <c r="B412" s="58">
        <f>INDEX(notations!$1:$7,1,ROW(B408))</f>
        <v>0</v>
      </c>
      <c r="C412" s="45">
        <f>INDEX(notations!$1:$7,3,ROW(B408))</f>
        <v>0</v>
      </c>
      <c r="D412" s="45">
        <f>INDEX(notations!$1:$7,5,ROW(D408))</f>
        <v>0</v>
      </c>
      <c r="E412" s="45">
        <f>INDEX(notations!$1:$7,6,ROW(E408))</f>
        <v>0</v>
      </c>
      <c r="F412" s="44">
        <f>IF(E412="","",VLOOKUP($D$2,notations!$B$9:$SJ$250,ROW(D406)+1,FALSE))</f>
        <v>0</v>
      </c>
      <c r="G412" s="44" t="s">
        <v>101</v>
      </c>
      <c r="H412" s="44">
        <f xml:space="preserve"> INDEX(notations!$1:$7,7,ROW(H408))</f>
        <v>0</v>
      </c>
      <c r="I412" s="59" t="e">
        <f>IF($F412/$H412&lt;Configuration!$D$18,Configuration!$H$18,IF($F412/$H412&lt;Configuration!$D$17,Configuration!$H$17,IF($F412/$H412&lt;=Configuration!$D$16,Configuration!$H$16,Configuration!$H$15)))</f>
        <v>#DIV/0!</v>
      </c>
      <c r="L412" s="54"/>
      <c r="M412" s="54"/>
      <c r="N412" s="54"/>
      <c r="O412" s="54"/>
      <c r="P412" s="54"/>
      <c r="Q412" s="54"/>
      <c r="R412" s="54"/>
      <c r="S412" s="54"/>
    </row>
    <row r="413" spans="1:19" x14ac:dyDescent="0.25">
      <c r="A413" s="44">
        <f>IF(B413="","",INDEX(notations!$1:$7,2,ROW(B409)))</f>
        <v>0</v>
      </c>
      <c r="B413" s="58">
        <f>INDEX(notations!$1:$7,1,ROW(B409))</f>
        <v>0</v>
      </c>
      <c r="C413" s="45">
        <f>INDEX(notations!$1:$7,3,ROW(B409))</f>
        <v>0</v>
      </c>
      <c r="D413" s="45">
        <f>INDEX(notations!$1:$7,5,ROW(D409))</f>
        <v>0</v>
      </c>
      <c r="E413" s="45">
        <f>INDEX(notations!$1:$7,6,ROW(E409))</f>
        <v>0</v>
      </c>
      <c r="F413" s="44">
        <f>IF(E413="","",VLOOKUP($D$2,notations!$B$9:$SJ$250,ROW(D407)+1,FALSE))</f>
        <v>0</v>
      </c>
      <c r="G413" s="44" t="s">
        <v>101</v>
      </c>
      <c r="H413" s="44">
        <f xml:space="preserve"> INDEX(notations!$1:$7,7,ROW(H409))</f>
        <v>0</v>
      </c>
      <c r="I413" s="59" t="e">
        <f>IF($F413/$H413&lt;Configuration!$D$18,Configuration!$H$18,IF($F413/$H413&lt;Configuration!$D$17,Configuration!$H$17,IF($F413/$H413&lt;=Configuration!$D$16,Configuration!$H$16,Configuration!$H$15)))</f>
        <v>#DIV/0!</v>
      </c>
      <c r="L413" s="54"/>
      <c r="M413" s="54"/>
      <c r="N413" s="54"/>
      <c r="O413" s="54"/>
      <c r="P413" s="54"/>
      <c r="Q413" s="54"/>
      <c r="R413" s="54"/>
      <c r="S413" s="54"/>
    </row>
    <row r="414" spans="1:19" x14ac:dyDescent="0.25">
      <c r="A414" s="44">
        <f>IF(B414="","",INDEX(notations!$1:$7,2,ROW(B410)))</f>
        <v>0</v>
      </c>
      <c r="B414" s="58">
        <f>INDEX(notations!$1:$7,1,ROW(B410))</f>
        <v>0</v>
      </c>
      <c r="C414" s="45">
        <f>INDEX(notations!$1:$7,3,ROW(B410))</f>
        <v>0</v>
      </c>
      <c r="D414" s="45">
        <f>INDEX(notations!$1:$7,5,ROW(D410))</f>
        <v>0</v>
      </c>
      <c r="E414" s="45">
        <f>INDEX(notations!$1:$7,6,ROW(E410))</f>
        <v>0</v>
      </c>
      <c r="F414" s="44">
        <f>IF(E414="","",VLOOKUP($D$2,notations!$B$9:$SJ$250,ROW(D408)+1,FALSE))</f>
        <v>0</v>
      </c>
      <c r="G414" s="44" t="s">
        <v>101</v>
      </c>
      <c r="H414" s="44">
        <f xml:space="preserve"> INDEX(notations!$1:$7,7,ROW(H410))</f>
        <v>0</v>
      </c>
      <c r="I414" s="59" t="e">
        <f>IF($F414/$H414&lt;Configuration!$D$18,Configuration!$H$18,IF($F414/$H414&lt;Configuration!$D$17,Configuration!$H$17,IF($F414/$H414&lt;=Configuration!$D$16,Configuration!$H$16,Configuration!$H$15)))</f>
        <v>#DIV/0!</v>
      </c>
      <c r="L414" s="54"/>
      <c r="M414" s="54"/>
      <c r="N414" s="54"/>
      <c r="O414" s="54"/>
      <c r="P414" s="54"/>
      <c r="Q414" s="54"/>
      <c r="R414" s="54"/>
      <c r="S414" s="54"/>
    </row>
    <row r="415" spans="1:19" x14ac:dyDescent="0.25">
      <c r="A415" s="44">
        <f>IF(B415="","",INDEX(notations!$1:$7,2,ROW(B411)))</f>
        <v>0</v>
      </c>
      <c r="B415" s="58">
        <f>INDEX(notations!$1:$7,1,ROW(B411))</f>
        <v>0</v>
      </c>
      <c r="C415" s="45">
        <f>INDEX(notations!$1:$7,3,ROW(B411))</f>
        <v>0</v>
      </c>
      <c r="D415" s="45">
        <f>INDEX(notations!$1:$7,5,ROW(D411))</f>
        <v>0</v>
      </c>
      <c r="E415" s="45">
        <f>INDEX(notations!$1:$7,6,ROW(E411))</f>
        <v>0</v>
      </c>
      <c r="F415" s="44">
        <f>IF(E415="","",VLOOKUP($D$2,notations!$B$9:$SJ$250,ROW(D409)+1,FALSE))</f>
        <v>0</v>
      </c>
      <c r="G415" s="44" t="s">
        <v>101</v>
      </c>
      <c r="H415" s="44">
        <f xml:space="preserve"> INDEX(notations!$1:$7,7,ROW(H411))</f>
        <v>0</v>
      </c>
      <c r="I415" s="59" t="e">
        <f>IF($F415/$H415&lt;Configuration!$D$18,Configuration!$H$18,IF($F415/$H415&lt;Configuration!$D$17,Configuration!$H$17,IF($F415/$H415&lt;=Configuration!$D$16,Configuration!$H$16,Configuration!$H$15)))</f>
        <v>#DIV/0!</v>
      </c>
      <c r="L415" s="54"/>
      <c r="M415" s="54"/>
      <c r="N415" s="54"/>
      <c r="O415" s="54"/>
      <c r="P415" s="54"/>
      <c r="Q415" s="54"/>
      <c r="R415" s="54"/>
      <c r="S415" s="54"/>
    </row>
    <row r="416" spans="1:19" x14ac:dyDescent="0.25">
      <c r="A416" s="44">
        <f>IF(B416="","",INDEX(notations!$1:$7,2,ROW(B412)))</f>
        <v>0</v>
      </c>
      <c r="B416" s="58">
        <f>INDEX(notations!$1:$7,1,ROW(B412))</f>
        <v>0</v>
      </c>
      <c r="C416" s="45">
        <f>INDEX(notations!$1:$7,3,ROW(B412))</f>
        <v>0</v>
      </c>
      <c r="D416" s="45">
        <f>INDEX(notations!$1:$7,5,ROW(D412))</f>
        <v>0</v>
      </c>
      <c r="E416" s="45">
        <f>INDEX(notations!$1:$7,6,ROW(E412))</f>
        <v>0</v>
      </c>
      <c r="F416" s="44">
        <f>IF(E416="","",VLOOKUP($D$2,notations!$B$9:$SJ$250,ROW(D410)+1,FALSE))</f>
        <v>0</v>
      </c>
      <c r="G416" s="44" t="s">
        <v>101</v>
      </c>
      <c r="H416" s="44">
        <f xml:space="preserve"> INDEX(notations!$1:$7,7,ROW(H412))</f>
        <v>0</v>
      </c>
      <c r="I416" s="59" t="e">
        <f>IF($F416/$H416&lt;Configuration!$D$18,Configuration!$H$18,IF($F416/$H416&lt;Configuration!$D$17,Configuration!$H$17,IF($F416/$H416&lt;=Configuration!$D$16,Configuration!$H$16,Configuration!$H$15)))</f>
        <v>#DIV/0!</v>
      </c>
      <c r="L416" s="54"/>
      <c r="M416" s="54"/>
      <c r="N416" s="54"/>
      <c r="O416" s="54"/>
      <c r="P416" s="54"/>
      <c r="Q416" s="54"/>
      <c r="R416" s="54"/>
      <c r="S416" s="54"/>
    </row>
    <row r="417" spans="1:19" x14ac:dyDescent="0.25">
      <c r="A417" s="44">
        <f>IF(B417="","",INDEX(notations!$1:$7,2,ROW(B413)))</f>
        <v>0</v>
      </c>
      <c r="B417" s="58">
        <f>INDEX(notations!$1:$7,1,ROW(B413))</f>
        <v>0</v>
      </c>
      <c r="C417" s="45">
        <f>INDEX(notations!$1:$7,3,ROW(B413))</f>
        <v>0</v>
      </c>
      <c r="D417" s="45">
        <f>INDEX(notations!$1:$7,5,ROW(D413))</f>
        <v>0</v>
      </c>
      <c r="E417" s="45">
        <f>INDEX(notations!$1:$7,6,ROW(E413))</f>
        <v>0</v>
      </c>
      <c r="F417" s="44">
        <f>IF(E417="","",VLOOKUP($D$2,notations!$B$9:$SJ$250,ROW(D411)+1,FALSE))</f>
        <v>0</v>
      </c>
      <c r="G417" s="44" t="s">
        <v>101</v>
      </c>
      <c r="H417" s="44">
        <f xml:space="preserve"> INDEX(notations!$1:$7,7,ROW(H413))</f>
        <v>0</v>
      </c>
      <c r="I417" s="59" t="e">
        <f>IF($F417/$H417&lt;Configuration!$D$18,Configuration!$H$18,IF($F417/$H417&lt;Configuration!$D$17,Configuration!$H$17,IF($F417/$H417&lt;=Configuration!$D$16,Configuration!$H$16,Configuration!$H$15)))</f>
        <v>#DIV/0!</v>
      </c>
      <c r="L417" s="54"/>
      <c r="M417" s="54"/>
      <c r="N417" s="54"/>
      <c r="O417" s="54"/>
      <c r="P417" s="54"/>
      <c r="Q417" s="54"/>
      <c r="R417" s="54"/>
      <c r="S417" s="54"/>
    </row>
    <row r="418" spans="1:19" x14ac:dyDescent="0.25">
      <c r="A418" s="44">
        <f>IF(B418="","",INDEX(notations!$1:$7,2,ROW(B414)))</f>
        <v>0</v>
      </c>
      <c r="B418" s="58">
        <f>INDEX(notations!$1:$7,1,ROW(B414))</f>
        <v>0</v>
      </c>
      <c r="C418" s="45">
        <f>INDEX(notations!$1:$7,3,ROW(B414))</f>
        <v>0</v>
      </c>
      <c r="D418" s="45">
        <f>INDEX(notations!$1:$7,5,ROW(D414))</f>
        <v>0</v>
      </c>
      <c r="E418" s="45">
        <f>INDEX(notations!$1:$7,6,ROW(E414))</f>
        <v>0</v>
      </c>
      <c r="F418" s="44">
        <f>IF(E418="","",VLOOKUP($D$2,notations!$B$9:$SJ$250,ROW(D412)+1,FALSE))</f>
        <v>0</v>
      </c>
      <c r="G418" s="44" t="s">
        <v>101</v>
      </c>
      <c r="H418" s="44">
        <f xml:space="preserve"> INDEX(notations!$1:$7,7,ROW(H414))</f>
        <v>0</v>
      </c>
      <c r="I418" s="59" t="e">
        <f>IF($F418/$H418&lt;Configuration!$D$18,Configuration!$H$18,IF($F418/$H418&lt;Configuration!$D$17,Configuration!$H$17,IF($F418/$H418&lt;=Configuration!$D$16,Configuration!$H$16,Configuration!$H$15)))</f>
        <v>#DIV/0!</v>
      </c>
      <c r="L418" s="54"/>
      <c r="M418" s="54"/>
      <c r="N418" s="54"/>
      <c r="O418" s="54"/>
      <c r="P418" s="54"/>
      <c r="Q418" s="54"/>
      <c r="R418" s="54"/>
      <c r="S418" s="54"/>
    </row>
    <row r="419" spans="1:19" x14ac:dyDescent="0.25">
      <c r="A419" s="44">
        <f>IF(B419="","",INDEX(notations!$1:$7,2,ROW(B415)))</f>
        <v>0</v>
      </c>
      <c r="B419" s="58">
        <f>INDEX(notations!$1:$7,1,ROW(B415))</f>
        <v>0</v>
      </c>
      <c r="C419" s="45">
        <f>INDEX(notations!$1:$7,3,ROW(B415))</f>
        <v>0</v>
      </c>
      <c r="D419" s="45">
        <f>INDEX(notations!$1:$7,5,ROW(D415))</f>
        <v>0</v>
      </c>
      <c r="E419" s="45">
        <f>INDEX(notations!$1:$7,6,ROW(E415))</f>
        <v>0</v>
      </c>
      <c r="F419" s="44">
        <f>IF(E419="","",VLOOKUP($D$2,notations!$B$9:$SJ$250,ROW(D413)+1,FALSE))</f>
        <v>0</v>
      </c>
      <c r="G419" s="44" t="s">
        <v>101</v>
      </c>
      <c r="H419" s="44">
        <f xml:space="preserve"> INDEX(notations!$1:$7,7,ROW(H415))</f>
        <v>0</v>
      </c>
      <c r="I419" s="59" t="e">
        <f>IF($F419/$H419&lt;Configuration!$D$18,Configuration!$H$18,IF($F419/$H419&lt;Configuration!$D$17,Configuration!$H$17,IF($F419/$H419&lt;=Configuration!$D$16,Configuration!$H$16,Configuration!$H$15)))</f>
        <v>#DIV/0!</v>
      </c>
      <c r="L419" s="54"/>
      <c r="M419" s="54"/>
      <c r="N419" s="54"/>
      <c r="O419" s="54"/>
      <c r="P419" s="54"/>
      <c r="Q419" s="54"/>
      <c r="R419" s="54"/>
      <c r="S419" s="54"/>
    </row>
    <row r="420" spans="1:19" x14ac:dyDescent="0.25">
      <c r="A420" s="44">
        <f>IF(B420="","",INDEX(notations!$1:$7,2,ROW(B416)))</f>
        <v>0</v>
      </c>
      <c r="B420" s="58">
        <f>INDEX(notations!$1:$7,1,ROW(B416))</f>
        <v>0</v>
      </c>
      <c r="C420" s="45">
        <f>INDEX(notations!$1:$7,3,ROW(B416))</f>
        <v>0</v>
      </c>
      <c r="D420" s="45">
        <f>INDEX(notations!$1:$7,5,ROW(D416))</f>
        <v>0</v>
      </c>
      <c r="E420" s="45">
        <f>INDEX(notations!$1:$7,6,ROW(E416))</f>
        <v>0</v>
      </c>
      <c r="F420" s="44">
        <f>IF(E420="","",VLOOKUP($D$2,notations!$B$9:$SJ$250,ROW(D414)+1,FALSE))</f>
        <v>0</v>
      </c>
      <c r="G420" s="44" t="s">
        <v>101</v>
      </c>
      <c r="H420" s="44">
        <f xml:space="preserve"> INDEX(notations!$1:$7,7,ROW(H416))</f>
        <v>0</v>
      </c>
      <c r="I420" s="59" t="e">
        <f>IF($F420/$H420&lt;Configuration!$D$18,Configuration!$H$18,IF($F420/$H420&lt;Configuration!$D$17,Configuration!$H$17,IF($F420/$H420&lt;=Configuration!$D$16,Configuration!$H$16,Configuration!$H$15)))</f>
        <v>#DIV/0!</v>
      </c>
      <c r="L420" s="54"/>
      <c r="M420" s="54"/>
      <c r="N420" s="54"/>
      <c r="O420" s="54"/>
      <c r="P420" s="54"/>
      <c r="Q420" s="54"/>
      <c r="R420" s="54"/>
      <c r="S420" s="54"/>
    </row>
    <row r="421" spans="1:19" x14ac:dyDescent="0.25">
      <c r="A421" s="44">
        <f>IF(B421="","",INDEX(notations!$1:$7,2,ROW(B417)))</f>
        <v>0</v>
      </c>
      <c r="B421" s="58">
        <f>INDEX(notations!$1:$7,1,ROW(B417))</f>
        <v>0</v>
      </c>
      <c r="C421" s="45">
        <f>INDEX(notations!$1:$7,3,ROW(B417))</f>
        <v>0</v>
      </c>
      <c r="D421" s="45">
        <f>INDEX(notations!$1:$7,5,ROW(D417))</f>
        <v>0</v>
      </c>
      <c r="E421" s="45">
        <f>INDEX(notations!$1:$7,6,ROW(E417))</f>
        <v>0</v>
      </c>
      <c r="F421" s="44">
        <f>IF(E421="","",VLOOKUP($D$2,notations!$B$9:$SJ$250,ROW(D415)+1,FALSE))</f>
        <v>0</v>
      </c>
      <c r="G421" s="44" t="s">
        <v>101</v>
      </c>
      <c r="H421" s="44">
        <f xml:space="preserve"> INDEX(notations!$1:$7,7,ROW(H417))</f>
        <v>0</v>
      </c>
      <c r="I421" s="59" t="e">
        <f>IF($F421/$H421&lt;Configuration!$D$18,Configuration!$H$18,IF($F421/$H421&lt;Configuration!$D$17,Configuration!$H$17,IF($F421/$H421&lt;=Configuration!$D$16,Configuration!$H$16,Configuration!$H$15)))</f>
        <v>#DIV/0!</v>
      </c>
      <c r="L421" s="54"/>
      <c r="M421" s="54"/>
      <c r="N421" s="54"/>
      <c r="O421" s="54"/>
      <c r="P421" s="54"/>
      <c r="Q421" s="54"/>
      <c r="R421" s="54"/>
      <c r="S421" s="54"/>
    </row>
    <row r="422" spans="1:19" x14ac:dyDescent="0.25">
      <c r="A422" s="44">
        <f>IF(B422="","",INDEX(notations!$1:$7,2,ROW(B418)))</f>
        <v>0</v>
      </c>
      <c r="B422" s="58">
        <f>INDEX(notations!$1:$7,1,ROW(B418))</f>
        <v>0</v>
      </c>
      <c r="C422" s="45">
        <f>INDEX(notations!$1:$7,3,ROW(B418))</f>
        <v>0</v>
      </c>
      <c r="D422" s="45">
        <f>INDEX(notations!$1:$7,5,ROW(D418))</f>
        <v>0</v>
      </c>
      <c r="E422" s="45">
        <f>INDEX(notations!$1:$7,6,ROW(E418))</f>
        <v>0</v>
      </c>
      <c r="F422" s="44">
        <f>IF(E422="","",VLOOKUP($D$2,notations!$B$9:$SJ$250,ROW(D416)+1,FALSE))</f>
        <v>0</v>
      </c>
      <c r="G422" s="44" t="s">
        <v>101</v>
      </c>
      <c r="H422" s="44">
        <f xml:space="preserve"> INDEX(notations!$1:$7,7,ROW(H418))</f>
        <v>0</v>
      </c>
      <c r="I422" s="59" t="e">
        <f>IF($F422/$H422&lt;Configuration!$D$18,Configuration!$H$18,IF($F422/$H422&lt;Configuration!$D$17,Configuration!$H$17,IF($F422/$H422&lt;=Configuration!$D$16,Configuration!$H$16,Configuration!$H$15)))</f>
        <v>#DIV/0!</v>
      </c>
      <c r="L422" s="54"/>
      <c r="M422" s="54"/>
      <c r="N422" s="54"/>
      <c r="O422" s="54"/>
      <c r="P422" s="54"/>
      <c r="Q422" s="54"/>
      <c r="R422" s="54"/>
      <c r="S422" s="54"/>
    </row>
    <row r="423" spans="1:19" x14ac:dyDescent="0.25">
      <c r="A423" s="44">
        <f>IF(B423="","",INDEX(notations!$1:$7,2,ROW(B419)))</f>
        <v>0</v>
      </c>
      <c r="B423" s="58">
        <f>INDEX(notations!$1:$7,1,ROW(B419))</f>
        <v>0</v>
      </c>
      <c r="C423" s="45">
        <f>INDEX(notations!$1:$7,3,ROW(B419))</f>
        <v>0</v>
      </c>
      <c r="D423" s="45">
        <f>INDEX(notations!$1:$7,5,ROW(D419))</f>
        <v>0</v>
      </c>
      <c r="E423" s="45">
        <f>INDEX(notations!$1:$7,6,ROW(E419))</f>
        <v>0</v>
      </c>
      <c r="F423" s="44">
        <f>IF(E423="","",VLOOKUP($D$2,notations!$B$9:$SJ$250,ROW(D417)+1,FALSE))</f>
        <v>0</v>
      </c>
      <c r="G423" s="44" t="s">
        <v>101</v>
      </c>
      <c r="H423" s="44">
        <f xml:space="preserve"> INDEX(notations!$1:$7,7,ROW(H419))</f>
        <v>0</v>
      </c>
      <c r="I423" s="59" t="e">
        <f>IF($F423/$H423&lt;Configuration!$D$18,Configuration!$H$18,IF($F423/$H423&lt;Configuration!$D$17,Configuration!$H$17,IF($F423/$H423&lt;=Configuration!$D$16,Configuration!$H$16,Configuration!$H$15)))</f>
        <v>#DIV/0!</v>
      </c>
      <c r="L423" s="54"/>
      <c r="M423" s="54"/>
      <c r="N423" s="54"/>
      <c r="O423" s="54"/>
      <c r="P423" s="54"/>
      <c r="Q423" s="54"/>
      <c r="R423" s="54"/>
      <c r="S423" s="54"/>
    </row>
    <row r="424" spans="1:19" x14ac:dyDescent="0.25">
      <c r="A424" s="44">
        <f>IF(B424="","",INDEX(notations!$1:$7,2,ROW(B420)))</f>
        <v>0</v>
      </c>
      <c r="B424" s="58">
        <f>INDEX(notations!$1:$7,1,ROW(B420))</f>
        <v>0</v>
      </c>
      <c r="C424" s="45">
        <f>INDEX(notations!$1:$7,3,ROW(B420))</f>
        <v>0</v>
      </c>
      <c r="D424" s="45">
        <f>INDEX(notations!$1:$7,5,ROW(D420))</f>
        <v>0</v>
      </c>
      <c r="E424" s="45">
        <f>INDEX(notations!$1:$7,6,ROW(E420))</f>
        <v>0</v>
      </c>
      <c r="F424" s="44">
        <f>IF(E424="","",VLOOKUP($D$2,notations!$B$9:$SJ$250,ROW(D418)+1,FALSE))</f>
        <v>0</v>
      </c>
      <c r="G424" s="44" t="s">
        <v>101</v>
      </c>
      <c r="H424" s="44">
        <f xml:space="preserve"> INDEX(notations!$1:$7,7,ROW(H420))</f>
        <v>0</v>
      </c>
      <c r="I424" s="59" t="e">
        <f>IF($F424/$H424&lt;Configuration!$D$18,Configuration!$H$18,IF($F424/$H424&lt;Configuration!$D$17,Configuration!$H$17,IF($F424/$H424&lt;=Configuration!$D$16,Configuration!$H$16,Configuration!$H$15)))</f>
        <v>#DIV/0!</v>
      </c>
      <c r="L424" s="54"/>
      <c r="M424" s="54"/>
      <c r="N424" s="54"/>
      <c r="O424" s="54"/>
      <c r="P424" s="54"/>
      <c r="Q424" s="54"/>
      <c r="R424" s="54"/>
      <c r="S424" s="54"/>
    </row>
    <row r="425" spans="1:19" x14ac:dyDescent="0.25">
      <c r="A425" s="44">
        <f>IF(B425="","",INDEX(notations!$1:$7,2,ROW(B421)))</f>
        <v>0</v>
      </c>
      <c r="B425" s="58">
        <f>INDEX(notations!$1:$7,1,ROW(B421))</f>
        <v>0</v>
      </c>
      <c r="C425" s="45">
        <f>INDEX(notations!$1:$7,3,ROW(B421))</f>
        <v>0</v>
      </c>
      <c r="D425" s="45">
        <f>INDEX(notations!$1:$7,5,ROW(D421))</f>
        <v>0</v>
      </c>
      <c r="E425" s="45">
        <f>INDEX(notations!$1:$7,6,ROW(E421))</f>
        <v>0</v>
      </c>
      <c r="F425" s="44">
        <f>IF(E425="","",VLOOKUP($D$2,notations!$B$9:$SJ$250,ROW(D419)+1,FALSE))</f>
        <v>0</v>
      </c>
      <c r="G425" s="44" t="s">
        <v>101</v>
      </c>
      <c r="H425" s="44">
        <f xml:space="preserve"> INDEX(notations!$1:$7,7,ROW(H421))</f>
        <v>0</v>
      </c>
      <c r="I425" s="59" t="e">
        <f>IF($F425/$H425&lt;Configuration!$D$18,Configuration!$H$18,IF($F425/$H425&lt;Configuration!$D$17,Configuration!$H$17,IF($F425/$H425&lt;=Configuration!$D$16,Configuration!$H$16,Configuration!$H$15)))</f>
        <v>#DIV/0!</v>
      </c>
      <c r="L425" s="54"/>
      <c r="M425" s="54"/>
      <c r="N425" s="54"/>
      <c r="O425" s="54"/>
      <c r="P425" s="54"/>
      <c r="Q425" s="54"/>
      <c r="R425" s="54"/>
      <c r="S425" s="54"/>
    </row>
    <row r="426" spans="1:19" x14ac:dyDescent="0.25">
      <c r="A426" s="44">
        <f>IF(B426="","",INDEX(notations!$1:$7,2,ROW(B422)))</f>
        <v>0</v>
      </c>
      <c r="B426" s="58">
        <f>INDEX(notations!$1:$7,1,ROW(B422))</f>
        <v>0</v>
      </c>
      <c r="C426" s="45">
        <f>INDEX(notations!$1:$7,3,ROW(B422))</f>
        <v>0</v>
      </c>
      <c r="D426" s="45">
        <f>INDEX(notations!$1:$7,5,ROW(D422))</f>
        <v>0</v>
      </c>
      <c r="E426" s="45">
        <f>INDEX(notations!$1:$7,6,ROW(E422))</f>
        <v>0</v>
      </c>
      <c r="F426" s="44">
        <f>IF(E426="","",VLOOKUP($D$2,notations!$B$9:$SJ$250,ROW(D420)+1,FALSE))</f>
        <v>0</v>
      </c>
      <c r="G426" s="44" t="s">
        <v>101</v>
      </c>
      <c r="H426" s="44">
        <f xml:space="preserve"> INDEX(notations!$1:$7,7,ROW(H422))</f>
        <v>0</v>
      </c>
      <c r="I426" s="59" t="e">
        <f>IF($F426/$H426&lt;Configuration!$D$18,Configuration!$H$18,IF($F426/$H426&lt;Configuration!$D$17,Configuration!$H$17,IF($F426/$H426&lt;=Configuration!$D$16,Configuration!$H$16,Configuration!$H$15)))</f>
        <v>#DIV/0!</v>
      </c>
      <c r="L426" s="54"/>
      <c r="M426" s="54"/>
      <c r="N426" s="54"/>
      <c r="O426" s="54"/>
      <c r="P426" s="54"/>
      <c r="Q426" s="54"/>
      <c r="R426" s="54"/>
      <c r="S426" s="54"/>
    </row>
    <row r="427" spans="1:19" x14ac:dyDescent="0.25">
      <c r="A427" s="44">
        <f>IF(B427="","",INDEX(notations!$1:$7,2,ROW(B423)))</f>
        <v>0</v>
      </c>
      <c r="B427" s="58">
        <f>INDEX(notations!$1:$7,1,ROW(B423))</f>
        <v>0</v>
      </c>
      <c r="C427" s="45">
        <f>INDEX(notations!$1:$7,3,ROW(B423))</f>
        <v>0</v>
      </c>
      <c r="D427" s="45">
        <f>INDEX(notations!$1:$7,5,ROW(D423))</f>
        <v>0</v>
      </c>
      <c r="E427" s="45">
        <f>INDEX(notations!$1:$7,6,ROW(E423))</f>
        <v>0</v>
      </c>
      <c r="F427" s="44">
        <f>IF(E427="","",VLOOKUP($D$2,notations!$B$9:$SJ$250,ROW(D421)+1,FALSE))</f>
        <v>0</v>
      </c>
      <c r="G427" s="44" t="s">
        <v>101</v>
      </c>
      <c r="H427" s="44">
        <f xml:space="preserve"> INDEX(notations!$1:$7,7,ROW(H423))</f>
        <v>0</v>
      </c>
      <c r="I427" s="59" t="e">
        <f>IF($F427/$H427&lt;Configuration!$D$18,Configuration!$H$18,IF($F427/$H427&lt;Configuration!$D$17,Configuration!$H$17,IF($F427/$H427&lt;=Configuration!$D$16,Configuration!$H$16,Configuration!$H$15)))</f>
        <v>#DIV/0!</v>
      </c>
      <c r="L427" s="54"/>
      <c r="M427" s="54"/>
      <c r="N427" s="54"/>
      <c r="O427" s="54"/>
      <c r="P427" s="54"/>
      <c r="Q427" s="54"/>
      <c r="R427" s="54"/>
      <c r="S427" s="54"/>
    </row>
    <row r="428" spans="1:19" x14ac:dyDescent="0.25">
      <c r="A428" s="44">
        <f>IF(B428="","",INDEX(notations!$1:$7,2,ROW(B424)))</f>
        <v>0</v>
      </c>
      <c r="B428" s="58">
        <f>INDEX(notations!$1:$7,1,ROW(B424))</f>
        <v>0</v>
      </c>
      <c r="C428" s="45">
        <f>INDEX(notations!$1:$7,3,ROW(B424))</f>
        <v>0</v>
      </c>
      <c r="D428" s="45">
        <f>INDEX(notations!$1:$7,5,ROW(D424))</f>
        <v>0</v>
      </c>
      <c r="E428" s="45">
        <f>INDEX(notations!$1:$7,6,ROW(E424))</f>
        <v>0</v>
      </c>
      <c r="F428" s="44">
        <f>IF(E428="","",VLOOKUP($D$2,notations!$B$9:$SJ$250,ROW(D422)+1,FALSE))</f>
        <v>0</v>
      </c>
      <c r="G428" s="44" t="s">
        <v>101</v>
      </c>
      <c r="H428" s="44">
        <f xml:space="preserve"> INDEX(notations!$1:$7,7,ROW(H424))</f>
        <v>0</v>
      </c>
      <c r="I428" s="59" t="e">
        <f>IF($F428/$H428&lt;Configuration!$D$18,Configuration!$H$18,IF($F428/$H428&lt;Configuration!$D$17,Configuration!$H$17,IF($F428/$H428&lt;=Configuration!$D$16,Configuration!$H$16,Configuration!$H$15)))</f>
        <v>#DIV/0!</v>
      </c>
      <c r="L428" s="54"/>
      <c r="M428" s="54"/>
      <c r="N428" s="54"/>
      <c r="O428" s="54"/>
      <c r="P428" s="54"/>
      <c r="Q428" s="54"/>
      <c r="R428" s="54"/>
      <c r="S428" s="54"/>
    </row>
    <row r="429" spans="1:19" x14ac:dyDescent="0.25">
      <c r="A429" s="44">
        <f>IF(B429="","",INDEX(notations!$1:$7,2,ROW(B425)))</f>
        <v>0</v>
      </c>
      <c r="B429" s="58">
        <f>INDEX(notations!$1:$7,1,ROW(B425))</f>
        <v>0</v>
      </c>
      <c r="C429" s="45">
        <f>INDEX(notations!$1:$7,3,ROW(B425))</f>
        <v>0</v>
      </c>
      <c r="D429" s="45">
        <f>INDEX(notations!$1:$7,5,ROW(D425))</f>
        <v>0</v>
      </c>
      <c r="E429" s="45">
        <f>INDEX(notations!$1:$7,6,ROW(E425))</f>
        <v>0</v>
      </c>
      <c r="F429" s="44">
        <f>IF(E429="","",VLOOKUP($D$2,notations!$B$9:$SJ$250,ROW(D423)+1,FALSE))</f>
        <v>0</v>
      </c>
      <c r="G429" s="44" t="s">
        <v>101</v>
      </c>
      <c r="H429" s="44">
        <f xml:space="preserve"> INDEX(notations!$1:$7,7,ROW(H425))</f>
        <v>0</v>
      </c>
      <c r="I429" s="59" t="e">
        <f>IF($F429/$H429&lt;Configuration!$D$18,Configuration!$H$18,IF($F429/$H429&lt;Configuration!$D$17,Configuration!$H$17,IF($F429/$H429&lt;=Configuration!$D$16,Configuration!$H$16,Configuration!$H$15)))</f>
        <v>#DIV/0!</v>
      </c>
      <c r="L429" s="54"/>
      <c r="M429" s="54"/>
      <c r="N429" s="54"/>
      <c r="O429" s="54"/>
      <c r="P429" s="54"/>
      <c r="Q429" s="54"/>
      <c r="R429" s="54"/>
      <c r="S429" s="54"/>
    </row>
    <row r="430" spans="1:19" x14ac:dyDescent="0.25">
      <c r="A430" s="44">
        <f>IF(B430="","",INDEX(notations!$1:$7,2,ROW(B426)))</f>
        <v>0</v>
      </c>
      <c r="B430" s="58">
        <f>INDEX(notations!$1:$7,1,ROW(B426))</f>
        <v>0</v>
      </c>
      <c r="C430" s="45">
        <f>INDEX(notations!$1:$7,3,ROW(B426))</f>
        <v>0</v>
      </c>
      <c r="D430" s="45">
        <f>INDEX(notations!$1:$7,5,ROW(D426))</f>
        <v>0</v>
      </c>
      <c r="E430" s="45">
        <f>INDEX(notations!$1:$7,6,ROW(E426))</f>
        <v>0</v>
      </c>
      <c r="F430" s="44">
        <f>IF(E430="","",VLOOKUP($D$2,notations!$B$9:$SJ$250,ROW(D424)+1,FALSE))</f>
        <v>0</v>
      </c>
      <c r="G430" s="44" t="s">
        <v>101</v>
      </c>
      <c r="H430" s="44">
        <f xml:space="preserve"> INDEX(notations!$1:$7,7,ROW(H426))</f>
        <v>0</v>
      </c>
      <c r="I430" s="59" t="e">
        <f>IF($F430/$H430&lt;Configuration!$D$18,Configuration!$H$18,IF($F430/$H430&lt;Configuration!$D$17,Configuration!$H$17,IF($F430/$H430&lt;=Configuration!$D$16,Configuration!$H$16,Configuration!$H$15)))</f>
        <v>#DIV/0!</v>
      </c>
      <c r="L430" s="54"/>
      <c r="M430" s="54"/>
      <c r="N430" s="54"/>
      <c r="O430" s="54"/>
      <c r="P430" s="54"/>
      <c r="Q430" s="54"/>
      <c r="R430" s="54"/>
      <c r="S430" s="54"/>
    </row>
    <row r="431" spans="1:19" x14ac:dyDescent="0.25">
      <c r="A431" s="44">
        <f>IF(B431="","",INDEX(notations!$1:$7,2,ROW(B427)))</f>
        <v>0</v>
      </c>
      <c r="B431" s="58">
        <f>INDEX(notations!$1:$7,1,ROW(B427))</f>
        <v>0</v>
      </c>
      <c r="C431" s="45">
        <f>INDEX(notations!$1:$7,3,ROW(B427))</f>
        <v>0</v>
      </c>
      <c r="D431" s="45">
        <f>INDEX(notations!$1:$7,5,ROW(D427))</f>
        <v>0</v>
      </c>
      <c r="E431" s="45">
        <f>INDEX(notations!$1:$7,6,ROW(E427))</f>
        <v>0</v>
      </c>
      <c r="F431" s="44">
        <f>IF(E431="","",VLOOKUP($D$2,notations!$B$9:$SJ$250,ROW(D425)+1,FALSE))</f>
        <v>0</v>
      </c>
      <c r="G431" s="44" t="s">
        <v>101</v>
      </c>
      <c r="H431" s="44">
        <f xml:space="preserve"> INDEX(notations!$1:$7,7,ROW(H427))</f>
        <v>0</v>
      </c>
      <c r="I431" s="59" t="e">
        <f>IF($F431/$H431&lt;Configuration!$D$18,Configuration!$H$18,IF($F431/$H431&lt;Configuration!$D$17,Configuration!$H$17,IF($F431/$H431&lt;=Configuration!$D$16,Configuration!$H$16,Configuration!$H$15)))</f>
        <v>#DIV/0!</v>
      </c>
      <c r="L431" s="54"/>
      <c r="M431" s="54"/>
      <c r="N431" s="54"/>
      <c r="O431" s="54"/>
      <c r="P431" s="54"/>
      <c r="Q431" s="54"/>
      <c r="R431" s="54"/>
      <c r="S431" s="54"/>
    </row>
    <row r="432" spans="1:19" x14ac:dyDescent="0.25">
      <c r="A432" s="44">
        <f>IF(B432="","",INDEX(notations!$1:$7,2,ROW(B428)))</f>
        <v>0</v>
      </c>
      <c r="B432" s="58">
        <f>INDEX(notations!$1:$7,1,ROW(B428))</f>
        <v>0</v>
      </c>
      <c r="C432" s="45">
        <f>INDEX(notations!$1:$7,3,ROW(B428))</f>
        <v>0</v>
      </c>
      <c r="D432" s="45">
        <f>INDEX(notations!$1:$7,5,ROW(D428))</f>
        <v>0</v>
      </c>
      <c r="E432" s="45">
        <f>INDEX(notations!$1:$7,6,ROW(E428))</f>
        <v>0</v>
      </c>
      <c r="F432" s="44">
        <f>IF(E432="","",VLOOKUP($D$2,notations!$B$9:$SJ$250,ROW(D426)+1,FALSE))</f>
        <v>0</v>
      </c>
      <c r="G432" s="44" t="s">
        <v>101</v>
      </c>
      <c r="H432" s="44">
        <f xml:space="preserve"> INDEX(notations!$1:$7,7,ROW(H428))</f>
        <v>0</v>
      </c>
      <c r="I432" s="59" t="e">
        <f>IF($F432/$H432&lt;Configuration!$D$18,Configuration!$H$18,IF($F432/$H432&lt;Configuration!$D$17,Configuration!$H$17,IF($F432/$H432&lt;=Configuration!$D$16,Configuration!$H$16,Configuration!$H$15)))</f>
        <v>#DIV/0!</v>
      </c>
      <c r="L432" s="54"/>
      <c r="M432" s="54"/>
      <c r="N432" s="54"/>
      <c r="O432" s="54"/>
      <c r="P432" s="54"/>
      <c r="Q432" s="54"/>
      <c r="R432" s="54"/>
      <c r="S432" s="54"/>
    </row>
    <row r="433" spans="1:19" x14ac:dyDescent="0.25">
      <c r="A433" s="44">
        <f>IF(B433="","",INDEX(notations!$1:$7,2,ROW(B429)))</f>
        <v>0</v>
      </c>
      <c r="B433" s="58">
        <f>INDEX(notations!$1:$7,1,ROW(B429))</f>
        <v>0</v>
      </c>
      <c r="C433" s="45">
        <f>INDEX(notations!$1:$7,3,ROW(B429))</f>
        <v>0</v>
      </c>
      <c r="D433" s="45">
        <f>INDEX(notations!$1:$7,5,ROW(D429))</f>
        <v>0</v>
      </c>
      <c r="E433" s="45">
        <f>INDEX(notations!$1:$7,6,ROW(E429))</f>
        <v>0</v>
      </c>
      <c r="F433" s="44">
        <f>IF(E433="","",VLOOKUP($D$2,notations!$B$9:$SJ$250,ROW(D427)+1,FALSE))</f>
        <v>0</v>
      </c>
      <c r="G433" s="44" t="s">
        <v>101</v>
      </c>
      <c r="H433" s="44">
        <f xml:space="preserve"> INDEX(notations!$1:$7,7,ROW(H429))</f>
        <v>0</v>
      </c>
      <c r="I433" s="59" t="e">
        <f>IF($F433/$H433&lt;Configuration!$D$18,Configuration!$H$18,IF($F433/$H433&lt;Configuration!$D$17,Configuration!$H$17,IF($F433/$H433&lt;=Configuration!$D$16,Configuration!$H$16,Configuration!$H$15)))</f>
        <v>#DIV/0!</v>
      </c>
      <c r="L433" s="54"/>
      <c r="M433" s="54"/>
      <c r="N433" s="54"/>
      <c r="O433" s="54"/>
      <c r="P433" s="54"/>
      <c r="Q433" s="54"/>
      <c r="R433" s="54"/>
      <c r="S433" s="54"/>
    </row>
    <row r="434" spans="1:19" x14ac:dyDescent="0.25">
      <c r="A434" s="44">
        <f>IF(B434="","",INDEX(notations!$1:$7,2,ROW(B430)))</f>
        <v>0</v>
      </c>
      <c r="B434" s="58">
        <f>INDEX(notations!$1:$7,1,ROW(B430))</f>
        <v>0</v>
      </c>
      <c r="C434" s="45">
        <f>INDEX(notations!$1:$7,3,ROW(B430))</f>
        <v>0</v>
      </c>
      <c r="D434" s="45">
        <f>INDEX(notations!$1:$7,5,ROW(D430))</f>
        <v>0</v>
      </c>
      <c r="E434" s="45">
        <f>INDEX(notations!$1:$7,6,ROW(E430))</f>
        <v>0</v>
      </c>
      <c r="F434" s="44">
        <f>IF(E434="","",VLOOKUP($D$2,notations!$B$9:$SJ$250,ROW(D428)+1,FALSE))</f>
        <v>0</v>
      </c>
      <c r="G434" s="44" t="s">
        <v>101</v>
      </c>
      <c r="H434" s="44">
        <f xml:space="preserve"> INDEX(notations!$1:$7,7,ROW(H430))</f>
        <v>0</v>
      </c>
      <c r="I434" s="59" t="e">
        <f>IF($F434/$H434&lt;Configuration!$D$18,Configuration!$H$18,IF($F434/$H434&lt;Configuration!$D$17,Configuration!$H$17,IF($F434/$H434&lt;=Configuration!$D$16,Configuration!$H$16,Configuration!$H$15)))</f>
        <v>#DIV/0!</v>
      </c>
      <c r="L434" s="54"/>
      <c r="M434" s="54"/>
      <c r="N434" s="54"/>
      <c r="O434" s="54"/>
      <c r="P434" s="54"/>
      <c r="Q434" s="54"/>
      <c r="R434" s="54"/>
      <c r="S434" s="54"/>
    </row>
    <row r="435" spans="1:19" x14ac:dyDescent="0.25">
      <c r="A435" s="44">
        <f>IF(B435="","",INDEX(notations!$1:$7,2,ROW(B431)))</f>
        <v>0</v>
      </c>
      <c r="B435" s="58">
        <f>INDEX(notations!$1:$7,1,ROW(B431))</f>
        <v>0</v>
      </c>
      <c r="C435" s="45">
        <f>INDEX(notations!$1:$7,3,ROW(B431))</f>
        <v>0</v>
      </c>
      <c r="D435" s="45">
        <f>INDEX(notations!$1:$7,5,ROW(D431))</f>
        <v>0</v>
      </c>
      <c r="E435" s="45">
        <f>INDEX(notations!$1:$7,6,ROW(E431))</f>
        <v>0</v>
      </c>
      <c r="F435" s="44">
        <f>IF(E435="","",VLOOKUP($D$2,notations!$B$9:$SJ$250,ROW(D429)+1,FALSE))</f>
        <v>0</v>
      </c>
      <c r="G435" s="44" t="s">
        <v>101</v>
      </c>
      <c r="H435" s="44">
        <f xml:space="preserve"> INDEX(notations!$1:$7,7,ROW(H431))</f>
        <v>0</v>
      </c>
      <c r="I435" s="59" t="e">
        <f>IF($F435/$H435&lt;Configuration!$D$18,Configuration!$H$18,IF($F435/$H435&lt;Configuration!$D$17,Configuration!$H$17,IF($F435/$H435&lt;=Configuration!$D$16,Configuration!$H$16,Configuration!$H$15)))</f>
        <v>#DIV/0!</v>
      </c>
      <c r="L435" s="54"/>
      <c r="M435" s="54"/>
      <c r="N435" s="54"/>
      <c r="O435" s="54"/>
      <c r="P435" s="54"/>
      <c r="Q435" s="54"/>
      <c r="R435" s="54"/>
      <c r="S435" s="54"/>
    </row>
    <row r="436" spans="1:19" x14ac:dyDescent="0.25">
      <c r="A436" s="44">
        <f>IF(B436="","",INDEX(notations!$1:$7,2,ROW(B432)))</f>
        <v>0</v>
      </c>
      <c r="B436" s="58">
        <f>INDEX(notations!$1:$7,1,ROW(B432))</f>
        <v>0</v>
      </c>
      <c r="C436" s="45">
        <f>INDEX(notations!$1:$7,3,ROW(B432))</f>
        <v>0</v>
      </c>
      <c r="D436" s="45">
        <f>INDEX(notations!$1:$7,5,ROW(D432))</f>
        <v>0</v>
      </c>
      <c r="E436" s="45">
        <f>INDEX(notations!$1:$7,6,ROW(E432))</f>
        <v>0</v>
      </c>
      <c r="F436" s="44">
        <f>IF(E436="","",VLOOKUP($D$2,notations!$B$9:$SJ$250,ROW(D430)+1,FALSE))</f>
        <v>0</v>
      </c>
      <c r="G436" s="44" t="s">
        <v>101</v>
      </c>
      <c r="H436" s="44">
        <f xml:space="preserve"> INDEX(notations!$1:$7,7,ROW(H432))</f>
        <v>0</v>
      </c>
      <c r="I436" s="59" t="e">
        <f>IF($F436/$H436&lt;Configuration!$D$18,Configuration!$H$18,IF($F436/$H436&lt;Configuration!$D$17,Configuration!$H$17,IF($F436/$H436&lt;=Configuration!$D$16,Configuration!$H$16,Configuration!$H$15)))</f>
        <v>#DIV/0!</v>
      </c>
      <c r="L436" s="54"/>
      <c r="M436" s="54"/>
      <c r="N436" s="54"/>
      <c r="O436" s="54"/>
      <c r="P436" s="54"/>
      <c r="Q436" s="54"/>
      <c r="R436" s="54"/>
      <c r="S436" s="54"/>
    </row>
    <row r="437" spans="1:19" x14ac:dyDescent="0.25">
      <c r="A437" s="44">
        <f>IF(B437="","",INDEX(notations!$1:$7,2,ROW(B433)))</f>
        <v>0</v>
      </c>
      <c r="B437" s="58">
        <f>INDEX(notations!$1:$7,1,ROW(B433))</f>
        <v>0</v>
      </c>
      <c r="C437" s="45">
        <f>INDEX(notations!$1:$7,3,ROW(B433))</f>
        <v>0</v>
      </c>
      <c r="D437" s="45">
        <f>INDEX(notations!$1:$7,5,ROW(D433))</f>
        <v>0</v>
      </c>
      <c r="E437" s="45">
        <f>INDEX(notations!$1:$7,6,ROW(E433))</f>
        <v>0</v>
      </c>
      <c r="F437" s="44">
        <f>IF(E437="","",VLOOKUP($D$2,notations!$B$9:$SJ$250,ROW(D431)+1,FALSE))</f>
        <v>0</v>
      </c>
      <c r="G437" s="44" t="s">
        <v>101</v>
      </c>
      <c r="H437" s="44">
        <f xml:space="preserve"> INDEX(notations!$1:$7,7,ROW(H433))</f>
        <v>0</v>
      </c>
      <c r="I437" s="59" t="e">
        <f>IF($F437/$H437&lt;Configuration!$D$18,Configuration!$H$18,IF($F437/$H437&lt;Configuration!$D$17,Configuration!$H$17,IF($F437/$H437&lt;=Configuration!$D$16,Configuration!$H$16,Configuration!$H$15)))</f>
        <v>#DIV/0!</v>
      </c>
      <c r="L437" s="54"/>
      <c r="M437" s="54"/>
      <c r="N437" s="54"/>
      <c r="O437" s="54"/>
      <c r="P437" s="54"/>
      <c r="Q437" s="54"/>
      <c r="R437" s="54"/>
      <c r="S437" s="54"/>
    </row>
    <row r="438" spans="1:19" x14ac:dyDescent="0.25">
      <c r="A438" s="44">
        <f>IF(B438="","",INDEX(notations!$1:$7,2,ROW(B434)))</f>
        <v>0</v>
      </c>
      <c r="B438" s="58">
        <f>INDEX(notations!$1:$7,1,ROW(B434))</f>
        <v>0</v>
      </c>
      <c r="C438" s="45">
        <f>INDEX(notations!$1:$7,3,ROW(B434))</f>
        <v>0</v>
      </c>
      <c r="D438" s="45">
        <f>INDEX(notations!$1:$7,5,ROW(D434))</f>
        <v>0</v>
      </c>
      <c r="E438" s="45">
        <f>INDEX(notations!$1:$7,6,ROW(E434))</f>
        <v>0</v>
      </c>
      <c r="F438" s="44">
        <f>IF(E438="","",VLOOKUP($D$2,notations!$B$9:$SJ$250,ROW(D432)+1,FALSE))</f>
        <v>0</v>
      </c>
      <c r="G438" s="44" t="s">
        <v>101</v>
      </c>
      <c r="H438" s="44">
        <f xml:space="preserve"> INDEX(notations!$1:$7,7,ROW(H434))</f>
        <v>0</v>
      </c>
      <c r="I438" s="59" t="e">
        <f>IF($F438/$H438&lt;Configuration!$D$18,Configuration!$H$18,IF($F438/$H438&lt;Configuration!$D$17,Configuration!$H$17,IF($F438/$H438&lt;=Configuration!$D$16,Configuration!$H$16,Configuration!$H$15)))</f>
        <v>#DIV/0!</v>
      </c>
      <c r="L438" s="54"/>
      <c r="M438" s="54"/>
      <c r="N438" s="54"/>
      <c r="O438" s="54"/>
      <c r="P438" s="54"/>
      <c r="Q438" s="54"/>
      <c r="R438" s="54"/>
      <c r="S438" s="54"/>
    </row>
    <row r="439" spans="1:19" x14ac:dyDescent="0.25">
      <c r="A439" s="44">
        <f>IF(B439="","",INDEX(notations!$1:$7,2,ROW(B435)))</f>
        <v>0</v>
      </c>
      <c r="B439" s="58">
        <f>INDEX(notations!$1:$7,1,ROW(B435))</f>
        <v>0</v>
      </c>
      <c r="C439" s="45">
        <f>INDEX(notations!$1:$7,3,ROW(B435))</f>
        <v>0</v>
      </c>
      <c r="D439" s="45">
        <f>INDEX(notations!$1:$7,5,ROW(D435))</f>
        <v>0</v>
      </c>
      <c r="E439" s="45">
        <f>INDEX(notations!$1:$7,6,ROW(E435))</f>
        <v>0</v>
      </c>
      <c r="F439" s="44">
        <f>IF(E439="","",VLOOKUP($D$2,notations!$B$9:$SJ$250,ROW(D433)+1,FALSE))</f>
        <v>0</v>
      </c>
      <c r="G439" s="44" t="s">
        <v>101</v>
      </c>
      <c r="H439" s="44">
        <f xml:space="preserve"> INDEX(notations!$1:$7,7,ROW(H435))</f>
        <v>0</v>
      </c>
      <c r="I439" s="59" t="e">
        <f>IF($F439/$H439&lt;Configuration!$D$18,Configuration!$H$18,IF($F439/$H439&lt;Configuration!$D$17,Configuration!$H$17,IF($F439/$H439&lt;=Configuration!$D$16,Configuration!$H$16,Configuration!$H$15)))</f>
        <v>#DIV/0!</v>
      </c>
      <c r="L439" s="54"/>
      <c r="M439" s="54"/>
      <c r="N439" s="54"/>
      <c r="O439" s="54"/>
      <c r="P439" s="54"/>
      <c r="Q439" s="54"/>
      <c r="R439" s="54"/>
      <c r="S439" s="54"/>
    </row>
    <row r="440" spans="1:19" x14ac:dyDescent="0.25">
      <c r="A440" s="44">
        <f>IF(B440="","",INDEX(notations!$1:$7,2,ROW(B436)))</f>
        <v>0</v>
      </c>
      <c r="B440" s="58">
        <f>INDEX(notations!$1:$7,1,ROW(B436))</f>
        <v>0</v>
      </c>
      <c r="C440" s="45">
        <f>INDEX(notations!$1:$7,3,ROW(B436))</f>
        <v>0</v>
      </c>
      <c r="D440" s="45">
        <f>INDEX(notations!$1:$7,5,ROW(D436))</f>
        <v>0</v>
      </c>
      <c r="E440" s="45">
        <f>INDEX(notations!$1:$7,6,ROW(E436))</f>
        <v>0</v>
      </c>
      <c r="F440" s="44">
        <f>IF(E440="","",VLOOKUP($D$2,notations!$B$9:$SJ$250,ROW(D434)+1,FALSE))</f>
        <v>0</v>
      </c>
      <c r="G440" s="44" t="s">
        <v>101</v>
      </c>
      <c r="H440" s="44">
        <f xml:space="preserve"> INDEX(notations!$1:$7,7,ROW(H436))</f>
        <v>0</v>
      </c>
      <c r="I440" s="59" t="e">
        <f>IF($F440/$H440&lt;Configuration!$D$18,Configuration!$H$18,IF($F440/$H440&lt;Configuration!$D$17,Configuration!$H$17,IF($F440/$H440&lt;=Configuration!$D$16,Configuration!$H$16,Configuration!$H$15)))</f>
        <v>#DIV/0!</v>
      </c>
      <c r="L440" s="54"/>
      <c r="M440" s="54"/>
      <c r="N440" s="54"/>
      <c r="O440" s="54"/>
      <c r="P440" s="54"/>
      <c r="Q440" s="54"/>
      <c r="R440" s="54"/>
      <c r="S440" s="54"/>
    </row>
    <row r="441" spans="1:19" x14ac:dyDescent="0.25">
      <c r="A441" s="44">
        <f>IF(B441="","",INDEX(notations!$1:$7,2,ROW(B437)))</f>
        <v>0</v>
      </c>
      <c r="B441" s="58">
        <f>INDEX(notations!$1:$7,1,ROW(B437))</f>
        <v>0</v>
      </c>
      <c r="C441" s="45">
        <f>INDEX(notations!$1:$7,3,ROW(B437))</f>
        <v>0</v>
      </c>
      <c r="D441" s="45">
        <f>INDEX(notations!$1:$7,5,ROW(D437))</f>
        <v>0</v>
      </c>
      <c r="E441" s="45">
        <f>INDEX(notations!$1:$7,6,ROW(E437))</f>
        <v>0</v>
      </c>
      <c r="F441" s="44">
        <f>IF(E441="","",VLOOKUP($D$2,notations!$B$9:$SJ$250,ROW(D435)+1,FALSE))</f>
        <v>0</v>
      </c>
      <c r="G441" s="44" t="s">
        <v>101</v>
      </c>
      <c r="H441" s="44">
        <f xml:space="preserve"> INDEX(notations!$1:$7,7,ROW(H437))</f>
        <v>0</v>
      </c>
      <c r="I441" s="59" t="e">
        <f>IF($F441/$H441&lt;Configuration!$D$18,Configuration!$H$18,IF($F441/$H441&lt;Configuration!$D$17,Configuration!$H$17,IF($F441/$H441&lt;=Configuration!$D$16,Configuration!$H$16,Configuration!$H$15)))</f>
        <v>#DIV/0!</v>
      </c>
      <c r="L441" s="54"/>
      <c r="M441" s="54"/>
      <c r="N441" s="54"/>
      <c r="O441" s="54"/>
      <c r="P441" s="54"/>
      <c r="Q441" s="54"/>
      <c r="R441" s="54"/>
      <c r="S441" s="54"/>
    </row>
    <row r="442" spans="1:19" x14ac:dyDescent="0.25">
      <c r="A442" s="44">
        <f>IF(B442="","",INDEX(notations!$1:$7,2,ROW(B438)))</f>
        <v>0</v>
      </c>
      <c r="B442" s="58">
        <f>INDEX(notations!$1:$7,1,ROW(B438))</f>
        <v>0</v>
      </c>
      <c r="C442" s="45">
        <f>INDEX(notations!$1:$7,3,ROW(B438))</f>
        <v>0</v>
      </c>
      <c r="D442" s="45">
        <f>INDEX(notations!$1:$7,5,ROW(D438))</f>
        <v>0</v>
      </c>
      <c r="E442" s="45">
        <f>INDEX(notations!$1:$7,6,ROW(E438))</f>
        <v>0</v>
      </c>
      <c r="F442" s="44">
        <f>IF(E442="","",VLOOKUP($D$2,notations!$B$9:$SJ$250,ROW(D436)+1,FALSE))</f>
        <v>0</v>
      </c>
      <c r="G442" s="44" t="s">
        <v>101</v>
      </c>
      <c r="H442" s="44">
        <f xml:space="preserve"> INDEX(notations!$1:$7,7,ROW(H438))</f>
        <v>0</v>
      </c>
      <c r="I442" s="59" t="e">
        <f>IF($F442/$H442&lt;Configuration!$D$18,Configuration!$H$18,IF($F442/$H442&lt;Configuration!$D$17,Configuration!$H$17,IF($F442/$H442&lt;=Configuration!$D$16,Configuration!$H$16,Configuration!$H$15)))</f>
        <v>#DIV/0!</v>
      </c>
      <c r="L442" s="54"/>
      <c r="M442" s="54"/>
      <c r="N442" s="54"/>
      <c r="O442" s="54"/>
      <c r="P442" s="54"/>
      <c r="Q442" s="54"/>
      <c r="R442" s="54"/>
      <c r="S442" s="54"/>
    </row>
    <row r="443" spans="1:19" x14ac:dyDescent="0.25">
      <c r="A443" s="44">
        <f>IF(B443="","",INDEX(notations!$1:$7,2,ROW(B439)))</f>
        <v>0</v>
      </c>
      <c r="B443" s="58">
        <f>INDEX(notations!$1:$7,1,ROW(B439))</f>
        <v>0</v>
      </c>
      <c r="C443" s="45">
        <f>INDEX(notations!$1:$7,3,ROW(B439))</f>
        <v>0</v>
      </c>
      <c r="D443" s="45">
        <f>INDEX(notations!$1:$7,5,ROW(D439))</f>
        <v>0</v>
      </c>
      <c r="E443" s="45">
        <f>INDEX(notations!$1:$7,6,ROW(E439))</f>
        <v>0</v>
      </c>
      <c r="F443" s="44">
        <f>IF(E443="","",VLOOKUP($D$2,notations!$B$9:$SJ$250,ROW(D437)+1,FALSE))</f>
        <v>0</v>
      </c>
      <c r="G443" s="44" t="s">
        <v>101</v>
      </c>
      <c r="H443" s="44">
        <f xml:space="preserve"> INDEX(notations!$1:$7,7,ROW(H439))</f>
        <v>0</v>
      </c>
      <c r="I443" s="59" t="e">
        <f>IF($F443/$H443&lt;Configuration!$D$18,Configuration!$H$18,IF($F443/$H443&lt;Configuration!$D$17,Configuration!$H$17,IF($F443/$H443&lt;=Configuration!$D$16,Configuration!$H$16,Configuration!$H$15)))</f>
        <v>#DIV/0!</v>
      </c>
      <c r="L443" s="54"/>
      <c r="M443" s="54"/>
      <c r="N443" s="54"/>
      <c r="O443" s="54"/>
      <c r="P443" s="54"/>
      <c r="Q443" s="54"/>
      <c r="R443" s="54"/>
      <c r="S443" s="54"/>
    </row>
    <row r="444" spans="1:19" x14ac:dyDescent="0.25">
      <c r="A444" s="44">
        <f>IF(B444="","",INDEX(notations!$1:$7,2,ROW(B440)))</f>
        <v>0</v>
      </c>
      <c r="B444" s="58">
        <f>INDEX(notations!$1:$7,1,ROW(B440))</f>
        <v>0</v>
      </c>
      <c r="C444" s="45">
        <f>INDEX(notations!$1:$7,3,ROW(B440))</f>
        <v>0</v>
      </c>
      <c r="D444" s="45">
        <f>INDEX(notations!$1:$7,5,ROW(D440))</f>
        <v>0</v>
      </c>
      <c r="E444" s="45">
        <f>INDEX(notations!$1:$7,6,ROW(E440))</f>
        <v>0</v>
      </c>
      <c r="F444" s="44">
        <f>IF(E444="","",VLOOKUP($D$2,notations!$B$9:$SJ$250,ROW(D438)+1,FALSE))</f>
        <v>0</v>
      </c>
      <c r="G444" s="44" t="s">
        <v>101</v>
      </c>
      <c r="H444" s="44">
        <f xml:space="preserve"> INDEX(notations!$1:$7,7,ROW(H440))</f>
        <v>0</v>
      </c>
      <c r="I444" s="59" t="e">
        <f>IF($F444/$H444&lt;Configuration!$D$18,Configuration!$H$18,IF($F444/$H444&lt;Configuration!$D$17,Configuration!$H$17,IF($F444/$H444&lt;=Configuration!$D$16,Configuration!$H$16,Configuration!$H$15)))</f>
        <v>#DIV/0!</v>
      </c>
      <c r="L444" s="54"/>
      <c r="M444" s="54"/>
      <c r="N444" s="54"/>
      <c r="O444" s="54"/>
      <c r="P444" s="54"/>
      <c r="Q444" s="54"/>
      <c r="R444" s="54"/>
      <c r="S444" s="54"/>
    </row>
    <row r="445" spans="1:19" x14ac:dyDescent="0.25">
      <c r="A445" s="44">
        <f>IF(B445="","",INDEX(notations!$1:$7,2,ROW(B441)))</f>
        <v>0</v>
      </c>
      <c r="B445" s="58">
        <f>INDEX(notations!$1:$7,1,ROW(B441))</f>
        <v>0</v>
      </c>
      <c r="C445" s="45">
        <f>INDEX(notations!$1:$7,3,ROW(B441))</f>
        <v>0</v>
      </c>
      <c r="D445" s="45">
        <f>INDEX(notations!$1:$7,5,ROW(D441))</f>
        <v>0</v>
      </c>
      <c r="E445" s="45">
        <f>INDEX(notations!$1:$7,6,ROW(E441))</f>
        <v>0</v>
      </c>
      <c r="F445" s="44">
        <f>IF(E445="","",VLOOKUP($D$2,notations!$B$9:$SJ$250,ROW(D439)+1,FALSE))</f>
        <v>0</v>
      </c>
      <c r="G445" s="44" t="s">
        <v>101</v>
      </c>
      <c r="H445" s="44">
        <f xml:space="preserve"> INDEX(notations!$1:$7,7,ROW(H441))</f>
        <v>0</v>
      </c>
      <c r="I445" s="59" t="e">
        <f>IF($F445/$H445&lt;Configuration!$D$18,Configuration!$H$18,IF($F445/$H445&lt;Configuration!$D$17,Configuration!$H$17,IF($F445/$H445&lt;=Configuration!$D$16,Configuration!$H$16,Configuration!$H$15)))</f>
        <v>#DIV/0!</v>
      </c>
      <c r="L445" s="54"/>
      <c r="M445" s="54"/>
      <c r="N445" s="54"/>
      <c r="O445" s="54"/>
      <c r="P445" s="54"/>
      <c r="Q445" s="54"/>
      <c r="R445" s="54"/>
      <c r="S445" s="54"/>
    </row>
    <row r="446" spans="1:19" x14ac:dyDescent="0.25">
      <c r="A446" s="44">
        <f>IF(B446="","",INDEX(notations!$1:$7,2,ROW(B442)))</f>
        <v>0</v>
      </c>
      <c r="B446" s="58">
        <f>INDEX(notations!$1:$7,1,ROW(B442))</f>
        <v>0</v>
      </c>
      <c r="C446" s="45">
        <f>INDEX(notations!$1:$7,3,ROW(B442))</f>
        <v>0</v>
      </c>
      <c r="D446" s="45">
        <f>INDEX(notations!$1:$7,5,ROW(D442))</f>
        <v>0</v>
      </c>
      <c r="E446" s="45">
        <f>INDEX(notations!$1:$7,6,ROW(E442))</f>
        <v>0</v>
      </c>
      <c r="F446" s="44">
        <f>IF(E446="","",VLOOKUP($D$2,notations!$B$9:$SJ$250,ROW(D440)+1,FALSE))</f>
        <v>0</v>
      </c>
      <c r="G446" s="44" t="s">
        <v>101</v>
      </c>
      <c r="H446" s="44">
        <f xml:space="preserve"> INDEX(notations!$1:$7,7,ROW(H442))</f>
        <v>0</v>
      </c>
      <c r="I446" s="59" t="e">
        <f>IF($F446/$H446&lt;Configuration!$D$18,Configuration!$H$18,IF($F446/$H446&lt;Configuration!$D$17,Configuration!$H$17,IF($F446/$H446&lt;=Configuration!$D$16,Configuration!$H$16,Configuration!$H$15)))</f>
        <v>#DIV/0!</v>
      </c>
      <c r="L446" s="54"/>
      <c r="M446" s="54"/>
      <c r="N446" s="54"/>
      <c r="O446" s="54"/>
      <c r="P446" s="54"/>
      <c r="Q446" s="54"/>
      <c r="R446" s="54"/>
      <c r="S446" s="54"/>
    </row>
    <row r="447" spans="1:19" x14ac:dyDescent="0.25">
      <c r="A447" s="44">
        <f>IF(B447="","",INDEX(notations!$1:$7,2,ROW(B443)))</f>
        <v>0</v>
      </c>
      <c r="B447" s="58">
        <f>INDEX(notations!$1:$7,1,ROW(B443))</f>
        <v>0</v>
      </c>
      <c r="C447" s="45">
        <f>INDEX(notations!$1:$7,3,ROW(B443))</f>
        <v>0</v>
      </c>
      <c r="D447" s="45">
        <f>INDEX(notations!$1:$7,5,ROW(D443))</f>
        <v>0</v>
      </c>
      <c r="E447" s="45">
        <f>INDEX(notations!$1:$7,6,ROW(E443))</f>
        <v>0</v>
      </c>
      <c r="F447" s="44">
        <f>IF(E447="","",VLOOKUP($D$2,notations!$B$9:$SJ$250,ROW(D441)+1,FALSE))</f>
        <v>0</v>
      </c>
      <c r="G447" s="44" t="s">
        <v>101</v>
      </c>
      <c r="H447" s="44">
        <f xml:space="preserve"> INDEX(notations!$1:$7,7,ROW(H443))</f>
        <v>0</v>
      </c>
      <c r="I447" s="59" t="e">
        <f>IF($F447/$H447&lt;Configuration!$D$18,Configuration!$H$18,IF($F447/$H447&lt;Configuration!$D$17,Configuration!$H$17,IF($F447/$H447&lt;=Configuration!$D$16,Configuration!$H$16,Configuration!$H$15)))</f>
        <v>#DIV/0!</v>
      </c>
      <c r="L447" s="54"/>
      <c r="M447" s="54"/>
      <c r="N447" s="54"/>
      <c r="O447" s="54"/>
      <c r="P447" s="54"/>
      <c r="Q447" s="54"/>
      <c r="R447" s="54"/>
      <c r="S447" s="54"/>
    </row>
    <row r="448" spans="1:19" x14ac:dyDescent="0.25">
      <c r="A448" s="44">
        <f>IF(B448="","",INDEX(notations!$1:$7,2,ROW(B444)))</f>
        <v>0</v>
      </c>
      <c r="B448" s="58">
        <f>INDEX(notations!$1:$7,1,ROW(B444))</f>
        <v>0</v>
      </c>
      <c r="C448" s="45">
        <f>INDEX(notations!$1:$7,3,ROW(B444))</f>
        <v>0</v>
      </c>
      <c r="D448" s="45">
        <f>INDEX(notations!$1:$7,5,ROW(D444))</f>
        <v>0</v>
      </c>
      <c r="E448" s="45">
        <f>INDEX(notations!$1:$7,6,ROW(E444))</f>
        <v>0</v>
      </c>
      <c r="F448" s="44">
        <f>IF(E448="","",VLOOKUP($D$2,notations!$B$9:$SJ$250,ROW(D442)+1,FALSE))</f>
        <v>0</v>
      </c>
      <c r="G448" s="44" t="s">
        <v>101</v>
      </c>
      <c r="H448" s="44">
        <f xml:space="preserve"> INDEX(notations!$1:$7,7,ROW(H444))</f>
        <v>0</v>
      </c>
      <c r="I448" s="59" t="e">
        <f>IF($F448/$H448&lt;Configuration!$D$18,Configuration!$H$18,IF($F448/$H448&lt;Configuration!$D$17,Configuration!$H$17,IF($F448/$H448&lt;=Configuration!$D$16,Configuration!$H$16,Configuration!$H$15)))</f>
        <v>#DIV/0!</v>
      </c>
      <c r="L448" s="54"/>
      <c r="M448" s="54"/>
      <c r="N448" s="54"/>
      <c r="O448" s="54"/>
      <c r="P448" s="54"/>
      <c r="Q448" s="54"/>
      <c r="R448" s="54"/>
      <c r="S448" s="54"/>
    </row>
    <row r="449" spans="1:19" x14ac:dyDescent="0.25">
      <c r="A449" s="44">
        <f>IF(B449="","",INDEX(notations!$1:$7,2,ROW(B445)))</f>
        <v>0</v>
      </c>
      <c r="B449" s="58">
        <f>INDEX(notations!$1:$7,1,ROW(B445))</f>
        <v>0</v>
      </c>
      <c r="C449" s="45">
        <f>INDEX(notations!$1:$7,3,ROW(B445))</f>
        <v>0</v>
      </c>
      <c r="D449" s="45">
        <f>INDEX(notations!$1:$7,5,ROW(D445))</f>
        <v>0</v>
      </c>
      <c r="E449" s="45">
        <f>INDEX(notations!$1:$7,6,ROW(E445))</f>
        <v>0</v>
      </c>
      <c r="F449" s="44">
        <f>IF(E449="","",VLOOKUP($D$2,notations!$B$9:$SJ$250,ROW(D443)+1,FALSE))</f>
        <v>0</v>
      </c>
      <c r="G449" s="44" t="s">
        <v>101</v>
      </c>
      <c r="H449" s="44">
        <f xml:space="preserve"> INDEX(notations!$1:$7,7,ROW(H445))</f>
        <v>0</v>
      </c>
      <c r="I449" s="59" t="e">
        <f>IF($F449/$H449&lt;Configuration!$D$18,Configuration!$H$18,IF($F449/$H449&lt;Configuration!$D$17,Configuration!$H$17,IF($F449/$H449&lt;=Configuration!$D$16,Configuration!$H$16,Configuration!$H$15)))</f>
        <v>#DIV/0!</v>
      </c>
      <c r="L449" s="54"/>
      <c r="M449" s="54"/>
      <c r="N449" s="54"/>
      <c r="O449" s="54"/>
      <c r="P449" s="54"/>
      <c r="Q449" s="54"/>
      <c r="R449" s="54"/>
      <c r="S449" s="54"/>
    </row>
    <row r="450" spans="1:19" x14ac:dyDescent="0.25">
      <c r="A450" s="44">
        <f>IF(B450="","",INDEX(notations!$1:$7,2,ROW(B446)))</f>
        <v>0</v>
      </c>
      <c r="B450" s="58">
        <f>INDEX(notations!$1:$7,1,ROW(B446))</f>
        <v>0</v>
      </c>
      <c r="C450" s="45">
        <f>INDEX(notations!$1:$7,3,ROW(B446))</f>
        <v>0</v>
      </c>
      <c r="D450" s="45">
        <f>INDEX(notations!$1:$7,5,ROW(D446))</f>
        <v>0</v>
      </c>
      <c r="E450" s="45">
        <f>INDEX(notations!$1:$7,6,ROW(E446))</f>
        <v>0</v>
      </c>
      <c r="F450" s="44">
        <f>IF(E450="","",VLOOKUP($D$2,notations!$B$9:$SJ$250,ROW(D444)+1,FALSE))</f>
        <v>0</v>
      </c>
      <c r="G450" s="44" t="s">
        <v>101</v>
      </c>
      <c r="H450" s="44">
        <f xml:space="preserve"> INDEX(notations!$1:$7,7,ROW(H446))</f>
        <v>0</v>
      </c>
      <c r="I450" s="59" t="e">
        <f>IF($F450/$H450&lt;Configuration!$D$18,Configuration!$H$18,IF($F450/$H450&lt;Configuration!$D$17,Configuration!$H$17,IF($F450/$H450&lt;=Configuration!$D$16,Configuration!$H$16,Configuration!$H$15)))</f>
        <v>#DIV/0!</v>
      </c>
      <c r="L450" s="54"/>
      <c r="M450" s="54"/>
      <c r="N450" s="54"/>
      <c r="O450" s="54"/>
      <c r="P450" s="54"/>
      <c r="Q450" s="54"/>
      <c r="R450" s="54"/>
      <c r="S450" s="54"/>
    </row>
    <row r="451" spans="1:19" x14ac:dyDescent="0.25">
      <c r="A451" s="44">
        <f>IF(B451="","",INDEX(notations!$1:$7,2,ROW(B447)))</f>
        <v>0</v>
      </c>
      <c r="B451" s="58">
        <f>INDEX(notations!$1:$7,1,ROW(B447))</f>
        <v>0</v>
      </c>
      <c r="C451" s="45">
        <f>INDEX(notations!$1:$7,3,ROW(B447))</f>
        <v>0</v>
      </c>
      <c r="D451" s="45">
        <f>INDEX(notations!$1:$7,5,ROW(D447))</f>
        <v>0</v>
      </c>
      <c r="E451" s="45">
        <f>INDEX(notations!$1:$7,6,ROW(E447))</f>
        <v>0</v>
      </c>
      <c r="F451" s="44">
        <f>IF(E451="","",VLOOKUP($D$2,notations!$B$9:$SJ$250,ROW(D445)+1,FALSE))</f>
        <v>0</v>
      </c>
      <c r="G451" s="44" t="s">
        <v>101</v>
      </c>
      <c r="H451" s="44">
        <f xml:space="preserve"> INDEX(notations!$1:$7,7,ROW(H447))</f>
        <v>0</v>
      </c>
      <c r="I451" s="59" t="e">
        <f>IF($F451/$H451&lt;Configuration!$D$18,Configuration!$H$18,IF($F451/$H451&lt;Configuration!$D$17,Configuration!$H$17,IF($F451/$H451&lt;=Configuration!$D$16,Configuration!$H$16,Configuration!$H$15)))</f>
        <v>#DIV/0!</v>
      </c>
      <c r="L451" s="54"/>
      <c r="M451" s="54"/>
      <c r="N451" s="54"/>
      <c r="O451" s="54"/>
      <c r="P451" s="54"/>
      <c r="Q451" s="54"/>
      <c r="R451" s="54"/>
      <c r="S451" s="54"/>
    </row>
    <row r="452" spans="1:19" x14ac:dyDescent="0.25">
      <c r="A452" s="44">
        <f>IF(B452="","",INDEX(notations!$1:$7,2,ROW(B448)))</f>
        <v>0</v>
      </c>
      <c r="B452" s="58">
        <f>INDEX(notations!$1:$7,1,ROW(B448))</f>
        <v>0</v>
      </c>
      <c r="C452" s="45">
        <f>INDEX(notations!$1:$7,3,ROW(B448))</f>
        <v>0</v>
      </c>
      <c r="D452" s="45">
        <f>INDEX(notations!$1:$7,5,ROW(D448))</f>
        <v>0</v>
      </c>
      <c r="E452" s="45">
        <f>INDEX(notations!$1:$7,6,ROW(E448))</f>
        <v>0</v>
      </c>
      <c r="F452" s="44">
        <f>IF(E452="","",VLOOKUP($D$2,notations!$B$9:$SJ$250,ROW(D446)+1,FALSE))</f>
        <v>0</v>
      </c>
      <c r="G452" s="44" t="s">
        <v>101</v>
      </c>
      <c r="H452" s="44">
        <f xml:space="preserve"> INDEX(notations!$1:$7,7,ROW(H448))</f>
        <v>0</v>
      </c>
      <c r="I452" s="59" t="e">
        <f>IF($F452/$H452&lt;Configuration!$D$18,Configuration!$H$18,IF($F452/$H452&lt;Configuration!$D$17,Configuration!$H$17,IF($F452/$H452&lt;=Configuration!$D$16,Configuration!$H$16,Configuration!$H$15)))</f>
        <v>#DIV/0!</v>
      </c>
      <c r="L452" s="54"/>
      <c r="M452" s="54"/>
      <c r="N452" s="54"/>
      <c r="O452" s="54"/>
      <c r="P452" s="54"/>
      <c r="Q452" s="54"/>
      <c r="R452" s="54"/>
      <c r="S452" s="54"/>
    </row>
    <row r="453" spans="1:19" x14ac:dyDescent="0.25">
      <c r="A453" s="44">
        <f>IF(B453="","",INDEX(notations!$1:$7,2,ROW(B449)))</f>
        <v>0</v>
      </c>
      <c r="B453" s="58">
        <f>INDEX(notations!$1:$7,1,ROW(B449))</f>
        <v>0</v>
      </c>
      <c r="C453" s="45">
        <f>INDEX(notations!$1:$7,3,ROW(B449))</f>
        <v>0</v>
      </c>
      <c r="D453" s="45">
        <f>INDEX(notations!$1:$7,5,ROW(D449))</f>
        <v>0</v>
      </c>
      <c r="E453" s="45">
        <f>INDEX(notations!$1:$7,6,ROW(E449))</f>
        <v>0</v>
      </c>
      <c r="F453" s="44">
        <f>IF(E453="","",VLOOKUP($D$2,notations!$B$9:$SJ$250,ROW(D447)+1,FALSE))</f>
        <v>0</v>
      </c>
      <c r="G453" s="44" t="s">
        <v>101</v>
      </c>
      <c r="H453" s="44">
        <f xml:space="preserve"> INDEX(notations!$1:$7,7,ROW(H449))</f>
        <v>0</v>
      </c>
      <c r="I453" s="59" t="e">
        <f>IF($F453/$H453&lt;Configuration!$D$18,Configuration!$H$18,IF($F453/$H453&lt;Configuration!$D$17,Configuration!$H$17,IF($F453/$H453&lt;=Configuration!$D$16,Configuration!$H$16,Configuration!$H$15)))</f>
        <v>#DIV/0!</v>
      </c>
      <c r="L453" s="54"/>
      <c r="M453" s="54"/>
      <c r="N453" s="54"/>
      <c r="O453" s="54"/>
      <c r="P453" s="54"/>
      <c r="Q453" s="54"/>
      <c r="R453" s="54"/>
      <c r="S453" s="54"/>
    </row>
    <row r="454" spans="1:19" x14ac:dyDescent="0.25">
      <c r="A454" s="44">
        <f>IF(B454="","",INDEX(notations!$1:$7,2,ROW(B450)))</f>
        <v>0</v>
      </c>
      <c r="B454" s="58">
        <f>INDEX(notations!$1:$7,1,ROW(B450))</f>
        <v>0</v>
      </c>
      <c r="C454" s="45">
        <f>INDEX(notations!$1:$7,3,ROW(B450))</f>
        <v>0</v>
      </c>
      <c r="D454" s="45">
        <f>INDEX(notations!$1:$7,5,ROW(D450))</f>
        <v>0</v>
      </c>
      <c r="E454" s="45">
        <f>INDEX(notations!$1:$7,6,ROW(E450))</f>
        <v>0</v>
      </c>
      <c r="F454" s="44">
        <f>IF(E454="","",VLOOKUP($D$2,notations!$B$9:$SJ$250,ROW(D448)+1,FALSE))</f>
        <v>0</v>
      </c>
      <c r="G454" s="44" t="s">
        <v>101</v>
      </c>
      <c r="H454" s="44">
        <f xml:space="preserve"> INDEX(notations!$1:$7,7,ROW(H450))</f>
        <v>0</v>
      </c>
      <c r="I454" s="59" t="e">
        <f>IF($F454/$H454&lt;Configuration!$D$18,Configuration!$H$18,IF($F454/$H454&lt;Configuration!$D$17,Configuration!$H$17,IF($F454/$H454&lt;=Configuration!$D$16,Configuration!$H$16,Configuration!$H$15)))</f>
        <v>#DIV/0!</v>
      </c>
      <c r="L454" s="54"/>
      <c r="M454" s="54"/>
      <c r="N454" s="54"/>
      <c r="O454" s="54"/>
      <c r="P454" s="54"/>
      <c r="Q454" s="54"/>
      <c r="R454" s="54"/>
      <c r="S454" s="54"/>
    </row>
    <row r="455" spans="1:19" x14ac:dyDescent="0.25">
      <c r="A455" s="44">
        <f>IF(B455="","",INDEX(notations!$1:$7,2,ROW(B451)))</f>
        <v>0</v>
      </c>
      <c r="B455" s="58">
        <f>INDEX(notations!$1:$7,1,ROW(B451))</f>
        <v>0</v>
      </c>
      <c r="C455" s="45">
        <f>INDEX(notations!$1:$7,3,ROW(B451))</f>
        <v>0</v>
      </c>
      <c r="D455" s="45">
        <f>INDEX(notations!$1:$7,5,ROW(D451))</f>
        <v>0</v>
      </c>
      <c r="E455" s="45">
        <f>INDEX(notations!$1:$7,6,ROW(E451))</f>
        <v>0</v>
      </c>
      <c r="F455" s="44">
        <f>IF(E455="","",VLOOKUP($D$2,notations!$B$9:$SJ$250,ROW(D449)+1,FALSE))</f>
        <v>0</v>
      </c>
      <c r="G455" s="44" t="s">
        <v>101</v>
      </c>
      <c r="H455" s="44">
        <f xml:space="preserve"> INDEX(notations!$1:$7,7,ROW(H451))</f>
        <v>0</v>
      </c>
      <c r="I455" s="59" t="e">
        <f>IF($F455/$H455&lt;Configuration!$D$18,Configuration!$H$18,IF($F455/$H455&lt;Configuration!$D$17,Configuration!$H$17,IF($F455/$H455&lt;=Configuration!$D$16,Configuration!$H$16,Configuration!$H$15)))</f>
        <v>#DIV/0!</v>
      </c>
      <c r="L455" s="54"/>
      <c r="M455" s="54"/>
      <c r="N455" s="54"/>
      <c r="O455" s="54"/>
      <c r="P455" s="54"/>
      <c r="Q455" s="54"/>
      <c r="R455" s="54"/>
      <c r="S455" s="54"/>
    </row>
    <row r="456" spans="1:19" x14ac:dyDescent="0.25">
      <c r="A456" s="44">
        <f>IF(B456="","",INDEX(notations!$1:$7,2,ROW(B452)))</f>
        <v>0</v>
      </c>
      <c r="B456" s="58">
        <f>INDEX(notations!$1:$7,1,ROW(B452))</f>
        <v>0</v>
      </c>
      <c r="C456" s="45">
        <f>INDEX(notations!$1:$7,3,ROW(B452))</f>
        <v>0</v>
      </c>
      <c r="D456" s="45">
        <f>INDEX(notations!$1:$7,5,ROW(D452))</f>
        <v>0</v>
      </c>
      <c r="E456" s="45">
        <f>INDEX(notations!$1:$7,6,ROW(E452))</f>
        <v>0</v>
      </c>
      <c r="F456" s="44">
        <f>IF(E456="","",VLOOKUP($D$2,notations!$B$9:$SJ$250,ROW(D450)+1,FALSE))</f>
        <v>0</v>
      </c>
      <c r="G456" s="44" t="s">
        <v>101</v>
      </c>
      <c r="H456" s="44">
        <f xml:space="preserve"> INDEX(notations!$1:$7,7,ROW(H452))</f>
        <v>0</v>
      </c>
      <c r="I456" s="59" t="e">
        <f>IF($F456/$H456&lt;Configuration!$D$18,Configuration!$H$18,IF($F456/$H456&lt;Configuration!$D$17,Configuration!$H$17,IF($F456/$H456&lt;=Configuration!$D$16,Configuration!$H$16,Configuration!$H$15)))</f>
        <v>#DIV/0!</v>
      </c>
      <c r="L456" s="54"/>
      <c r="M456" s="54"/>
      <c r="N456" s="54"/>
      <c r="O456" s="54"/>
      <c r="P456" s="54"/>
      <c r="Q456" s="54"/>
      <c r="R456" s="54"/>
      <c r="S456" s="54"/>
    </row>
    <row r="457" spans="1:19" x14ac:dyDescent="0.25">
      <c r="A457" s="44">
        <f>IF(B457="","",INDEX(notations!$1:$7,2,ROW(B453)))</f>
        <v>0</v>
      </c>
      <c r="B457" s="58">
        <f>INDEX(notations!$1:$7,1,ROW(B453))</f>
        <v>0</v>
      </c>
      <c r="C457" s="45">
        <f>INDEX(notations!$1:$7,3,ROW(B453))</f>
        <v>0</v>
      </c>
      <c r="D457" s="45">
        <f>INDEX(notations!$1:$7,5,ROW(D453))</f>
        <v>0</v>
      </c>
      <c r="E457" s="45">
        <f>INDEX(notations!$1:$7,6,ROW(E453))</f>
        <v>0</v>
      </c>
      <c r="F457" s="44">
        <f>IF(E457="","",VLOOKUP($D$2,notations!$B$9:$SJ$250,ROW(D451)+1,FALSE))</f>
        <v>0</v>
      </c>
      <c r="G457" s="44" t="s">
        <v>101</v>
      </c>
      <c r="H457" s="44">
        <f xml:space="preserve"> INDEX(notations!$1:$7,7,ROW(H453))</f>
        <v>0</v>
      </c>
      <c r="I457" s="59" t="e">
        <f>IF($F457/$H457&lt;Configuration!$D$18,Configuration!$H$18,IF($F457/$H457&lt;Configuration!$D$17,Configuration!$H$17,IF($F457/$H457&lt;=Configuration!$D$16,Configuration!$H$16,Configuration!$H$15)))</f>
        <v>#DIV/0!</v>
      </c>
      <c r="L457" s="54"/>
      <c r="M457" s="54"/>
      <c r="N457" s="54"/>
      <c r="O457" s="54"/>
      <c r="P457" s="54"/>
      <c r="Q457" s="54"/>
      <c r="R457" s="54"/>
      <c r="S457" s="54"/>
    </row>
    <row r="458" spans="1:19" x14ac:dyDescent="0.25">
      <c r="A458" s="44">
        <f>IF(B458="","",INDEX(notations!$1:$7,2,ROW(B454)))</f>
        <v>0</v>
      </c>
      <c r="B458" s="58">
        <f>INDEX(notations!$1:$7,1,ROW(B454))</f>
        <v>0</v>
      </c>
      <c r="C458" s="45">
        <f>INDEX(notations!$1:$7,3,ROW(B454))</f>
        <v>0</v>
      </c>
      <c r="D458" s="45">
        <f>INDEX(notations!$1:$7,5,ROW(D454))</f>
        <v>0</v>
      </c>
      <c r="E458" s="45">
        <f>INDEX(notations!$1:$7,6,ROW(E454))</f>
        <v>0</v>
      </c>
      <c r="F458" s="44">
        <f>IF(E458="","",VLOOKUP($D$2,notations!$B$9:$SJ$250,ROW(D452)+1,FALSE))</f>
        <v>0</v>
      </c>
      <c r="G458" s="44" t="s">
        <v>101</v>
      </c>
      <c r="H458" s="44">
        <f xml:space="preserve"> INDEX(notations!$1:$7,7,ROW(H454))</f>
        <v>0</v>
      </c>
      <c r="I458" s="59" t="e">
        <f>IF($F458/$H458&lt;Configuration!$D$18,Configuration!$H$18,IF($F458/$H458&lt;Configuration!$D$17,Configuration!$H$17,IF($F458/$H458&lt;=Configuration!$D$16,Configuration!$H$16,Configuration!$H$15)))</f>
        <v>#DIV/0!</v>
      </c>
      <c r="L458" s="54"/>
      <c r="M458" s="54"/>
      <c r="N458" s="54"/>
      <c r="O458" s="54"/>
      <c r="P458" s="54"/>
      <c r="Q458" s="54"/>
      <c r="R458" s="54"/>
      <c r="S458" s="54"/>
    </row>
    <row r="459" spans="1:19" x14ac:dyDescent="0.25">
      <c r="A459" s="44">
        <f>IF(B459="","",INDEX(notations!$1:$7,2,ROW(B455)))</f>
        <v>0</v>
      </c>
      <c r="B459" s="58">
        <f>INDEX(notations!$1:$7,1,ROW(B455))</f>
        <v>0</v>
      </c>
      <c r="C459" s="45">
        <f>INDEX(notations!$1:$7,3,ROW(B455))</f>
        <v>0</v>
      </c>
      <c r="D459" s="45">
        <f>INDEX(notations!$1:$7,5,ROW(D455))</f>
        <v>0</v>
      </c>
      <c r="E459" s="45">
        <f>INDEX(notations!$1:$7,6,ROW(E455))</f>
        <v>0</v>
      </c>
      <c r="F459" s="44">
        <f>IF(E459="","",VLOOKUP($D$2,notations!$B$9:$SJ$250,ROW(D453)+1,FALSE))</f>
        <v>0</v>
      </c>
      <c r="G459" s="44" t="s">
        <v>101</v>
      </c>
      <c r="H459" s="44">
        <f xml:space="preserve"> INDEX(notations!$1:$7,7,ROW(H455))</f>
        <v>0</v>
      </c>
      <c r="I459" s="59" t="e">
        <f>IF($F459/$H459&lt;Configuration!$D$18,Configuration!$H$18,IF($F459/$H459&lt;Configuration!$D$17,Configuration!$H$17,IF($F459/$H459&lt;=Configuration!$D$16,Configuration!$H$16,Configuration!$H$15)))</f>
        <v>#DIV/0!</v>
      </c>
      <c r="L459" s="54"/>
      <c r="M459" s="54"/>
      <c r="N459" s="54"/>
      <c r="O459" s="54"/>
      <c r="P459" s="54"/>
      <c r="Q459" s="54"/>
      <c r="R459" s="54"/>
      <c r="S459" s="54"/>
    </row>
    <row r="460" spans="1:19" x14ac:dyDescent="0.25">
      <c r="A460" s="44">
        <f>IF(B460="","",INDEX(notations!$1:$7,2,ROW(B456)))</f>
        <v>0</v>
      </c>
      <c r="B460" s="58">
        <f>INDEX(notations!$1:$7,1,ROW(B456))</f>
        <v>0</v>
      </c>
      <c r="C460" s="45">
        <f>INDEX(notations!$1:$7,3,ROW(B456))</f>
        <v>0</v>
      </c>
      <c r="D460" s="45">
        <f>INDEX(notations!$1:$7,5,ROW(D456))</f>
        <v>0</v>
      </c>
      <c r="E460" s="45">
        <f>INDEX(notations!$1:$7,6,ROW(E456))</f>
        <v>0</v>
      </c>
      <c r="F460" s="44">
        <f>IF(E460="","",VLOOKUP($D$2,notations!$B$9:$SJ$250,ROW(D454)+1,FALSE))</f>
        <v>0</v>
      </c>
      <c r="G460" s="44" t="s">
        <v>101</v>
      </c>
      <c r="H460" s="44">
        <f xml:space="preserve"> INDEX(notations!$1:$7,7,ROW(H456))</f>
        <v>0</v>
      </c>
      <c r="I460" s="59" t="e">
        <f>IF($F460/$H460&lt;Configuration!$D$18,Configuration!$H$18,IF($F460/$H460&lt;Configuration!$D$17,Configuration!$H$17,IF($F460/$H460&lt;=Configuration!$D$16,Configuration!$H$16,Configuration!$H$15)))</f>
        <v>#DIV/0!</v>
      </c>
      <c r="L460" s="54"/>
      <c r="M460" s="54"/>
      <c r="N460" s="54"/>
      <c r="O460" s="54"/>
      <c r="P460" s="54"/>
      <c r="Q460" s="54"/>
      <c r="R460" s="54"/>
      <c r="S460" s="54"/>
    </row>
    <row r="461" spans="1:19" x14ac:dyDescent="0.25">
      <c r="A461" s="44">
        <f>IF(B461="","",INDEX(notations!$1:$7,2,ROW(B457)))</f>
        <v>0</v>
      </c>
      <c r="B461" s="58">
        <f>INDEX(notations!$1:$7,1,ROW(B457))</f>
        <v>0</v>
      </c>
      <c r="C461" s="45">
        <f>INDEX(notations!$1:$7,3,ROW(B457))</f>
        <v>0</v>
      </c>
      <c r="D461" s="45">
        <f>INDEX(notations!$1:$7,5,ROW(D457))</f>
        <v>0</v>
      </c>
      <c r="E461" s="45">
        <f>INDEX(notations!$1:$7,6,ROW(E457))</f>
        <v>0</v>
      </c>
      <c r="F461" s="44">
        <f>IF(E461="","",VLOOKUP($D$2,notations!$B$9:$SJ$250,ROW(D455)+1,FALSE))</f>
        <v>0</v>
      </c>
      <c r="G461" s="44" t="s">
        <v>101</v>
      </c>
      <c r="H461" s="44">
        <f xml:space="preserve"> INDEX(notations!$1:$7,7,ROW(H457))</f>
        <v>0</v>
      </c>
      <c r="I461" s="59" t="e">
        <f>IF($F461/$H461&lt;Configuration!$D$18,Configuration!$H$18,IF($F461/$H461&lt;Configuration!$D$17,Configuration!$H$17,IF($F461/$H461&lt;=Configuration!$D$16,Configuration!$H$16,Configuration!$H$15)))</f>
        <v>#DIV/0!</v>
      </c>
      <c r="L461" s="54"/>
      <c r="M461" s="54"/>
      <c r="N461" s="54"/>
      <c r="O461" s="54"/>
      <c r="P461" s="54"/>
      <c r="Q461" s="54"/>
      <c r="R461" s="54"/>
      <c r="S461" s="54"/>
    </row>
    <row r="462" spans="1:19" x14ac:dyDescent="0.25">
      <c r="A462" s="44">
        <f>IF(B462="","",INDEX(notations!$1:$7,2,ROW(B458)))</f>
        <v>0</v>
      </c>
      <c r="B462" s="58">
        <f>INDEX(notations!$1:$7,1,ROW(B458))</f>
        <v>0</v>
      </c>
      <c r="C462" s="45">
        <f>INDEX(notations!$1:$7,3,ROW(B458))</f>
        <v>0</v>
      </c>
      <c r="D462" s="45">
        <f>INDEX(notations!$1:$7,5,ROW(D458))</f>
        <v>0</v>
      </c>
      <c r="E462" s="45">
        <f>INDEX(notations!$1:$7,6,ROW(E458))</f>
        <v>0</v>
      </c>
      <c r="F462" s="44">
        <f>IF(E462="","",VLOOKUP($D$2,notations!$B$9:$SJ$250,ROW(D456)+1,FALSE))</f>
        <v>0</v>
      </c>
      <c r="G462" s="44" t="s">
        <v>101</v>
      </c>
      <c r="H462" s="44">
        <f xml:space="preserve"> INDEX(notations!$1:$7,7,ROW(H458))</f>
        <v>0</v>
      </c>
      <c r="I462" s="59" t="e">
        <f>IF($F462/$H462&lt;Configuration!$D$18,Configuration!$H$18,IF($F462/$H462&lt;Configuration!$D$17,Configuration!$H$17,IF($F462/$H462&lt;=Configuration!$D$16,Configuration!$H$16,Configuration!$H$15)))</f>
        <v>#DIV/0!</v>
      </c>
      <c r="L462" s="54"/>
      <c r="M462" s="54"/>
      <c r="N462" s="54"/>
      <c r="O462" s="54"/>
      <c r="P462" s="54"/>
      <c r="Q462" s="54"/>
      <c r="R462" s="54"/>
      <c r="S462" s="54"/>
    </row>
    <row r="463" spans="1:19" x14ac:dyDescent="0.25">
      <c r="A463" s="44">
        <f>IF(B463="","",INDEX(notations!$1:$7,2,ROW(B459)))</f>
        <v>0</v>
      </c>
      <c r="B463" s="58">
        <f>INDEX(notations!$1:$7,1,ROW(B459))</f>
        <v>0</v>
      </c>
      <c r="C463" s="45">
        <f>INDEX(notations!$1:$7,3,ROW(B459))</f>
        <v>0</v>
      </c>
      <c r="D463" s="45">
        <f>INDEX(notations!$1:$7,5,ROW(D459))</f>
        <v>0</v>
      </c>
      <c r="E463" s="45">
        <f>INDEX(notations!$1:$7,6,ROW(E459))</f>
        <v>0</v>
      </c>
      <c r="F463" s="44">
        <f>IF(E463="","",VLOOKUP($D$2,notations!$B$9:$SJ$250,ROW(D457)+1,FALSE))</f>
        <v>0</v>
      </c>
      <c r="G463" s="44" t="s">
        <v>101</v>
      </c>
      <c r="H463" s="44">
        <f xml:space="preserve"> INDEX(notations!$1:$7,7,ROW(H459))</f>
        <v>0</v>
      </c>
      <c r="I463" s="59" t="e">
        <f>IF($F463/$H463&lt;Configuration!$D$18,Configuration!$H$18,IF($F463/$H463&lt;Configuration!$D$17,Configuration!$H$17,IF($F463/$H463&lt;=Configuration!$D$16,Configuration!$H$16,Configuration!$H$15)))</f>
        <v>#DIV/0!</v>
      </c>
      <c r="L463" s="54"/>
      <c r="M463" s="54"/>
      <c r="N463" s="54"/>
      <c r="O463" s="54"/>
      <c r="P463" s="54"/>
      <c r="Q463" s="54"/>
      <c r="R463" s="54"/>
      <c r="S463" s="54"/>
    </row>
    <row r="464" spans="1:19" x14ac:dyDescent="0.25">
      <c r="A464" s="44">
        <f>IF(B464="","",INDEX(notations!$1:$7,2,ROW(B460)))</f>
        <v>0</v>
      </c>
      <c r="B464" s="58">
        <f>INDEX(notations!$1:$7,1,ROW(B460))</f>
        <v>0</v>
      </c>
      <c r="C464" s="45">
        <f>INDEX(notations!$1:$7,3,ROW(B460))</f>
        <v>0</v>
      </c>
      <c r="D464" s="45">
        <f>INDEX(notations!$1:$7,5,ROW(D460))</f>
        <v>0</v>
      </c>
      <c r="E464" s="45">
        <f>INDEX(notations!$1:$7,6,ROW(E460))</f>
        <v>0</v>
      </c>
      <c r="F464" s="44">
        <f>IF(E464="","",VLOOKUP($D$2,notations!$B$9:$SJ$250,ROW(D458)+1,FALSE))</f>
        <v>0</v>
      </c>
      <c r="G464" s="44" t="s">
        <v>101</v>
      </c>
      <c r="H464" s="44">
        <f xml:space="preserve"> INDEX(notations!$1:$7,7,ROW(H460))</f>
        <v>0</v>
      </c>
      <c r="I464" s="59" t="e">
        <f>IF($F464/$H464&lt;Configuration!$D$18,Configuration!$H$18,IF($F464/$H464&lt;Configuration!$D$17,Configuration!$H$17,IF($F464/$H464&lt;=Configuration!$D$16,Configuration!$H$16,Configuration!$H$15)))</f>
        <v>#DIV/0!</v>
      </c>
      <c r="L464" s="54"/>
      <c r="M464" s="54"/>
      <c r="N464" s="54"/>
      <c r="O464" s="54"/>
      <c r="P464" s="54"/>
      <c r="Q464" s="54"/>
      <c r="R464" s="54"/>
      <c r="S464" s="54"/>
    </row>
    <row r="465" spans="1:19" x14ac:dyDescent="0.25">
      <c r="A465" s="44">
        <f>IF(B465="","",INDEX(notations!$1:$7,2,ROW(B461)))</f>
        <v>0</v>
      </c>
      <c r="B465" s="58">
        <f>INDEX(notations!$1:$7,1,ROW(B461))</f>
        <v>0</v>
      </c>
      <c r="C465" s="45">
        <f>INDEX(notations!$1:$7,3,ROW(B461))</f>
        <v>0</v>
      </c>
      <c r="D465" s="45">
        <f>INDEX(notations!$1:$7,5,ROW(D461))</f>
        <v>0</v>
      </c>
      <c r="E465" s="45">
        <f>INDEX(notations!$1:$7,6,ROW(E461))</f>
        <v>0</v>
      </c>
      <c r="F465" s="44">
        <f>IF(E465="","",VLOOKUP($D$2,notations!$B$9:$SJ$250,ROW(D459)+1,FALSE))</f>
        <v>0</v>
      </c>
      <c r="G465" s="44" t="s">
        <v>101</v>
      </c>
      <c r="H465" s="44">
        <f xml:space="preserve"> INDEX(notations!$1:$7,7,ROW(H461))</f>
        <v>0</v>
      </c>
      <c r="I465" s="59" t="e">
        <f>IF($F465/$H465&lt;Configuration!$D$18,Configuration!$H$18,IF($F465/$H465&lt;Configuration!$D$17,Configuration!$H$17,IF($F465/$H465&lt;=Configuration!$D$16,Configuration!$H$16,Configuration!$H$15)))</f>
        <v>#DIV/0!</v>
      </c>
      <c r="L465" s="54"/>
      <c r="M465" s="54"/>
      <c r="N465" s="54"/>
      <c r="O465" s="54"/>
      <c r="P465" s="54"/>
      <c r="Q465" s="54"/>
      <c r="R465" s="54"/>
      <c r="S465" s="54"/>
    </row>
    <row r="466" spans="1:19" x14ac:dyDescent="0.25">
      <c r="A466" s="44">
        <f>IF(B466="","",INDEX(notations!$1:$7,2,ROW(B462)))</f>
        <v>0</v>
      </c>
      <c r="B466" s="58">
        <f>INDEX(notations!$1:$7,1,ROW(B462))</f>
        <v>0</v>
      </c>
      <c r="C466" s="45">
        <f>INDEX(notations!$1:$7,3,ROW(B462))</f>
        <v>0</v>
      </c>
      <c r="D466" s="45">
        <f>INDEX(notations!$1:$7,5,ROW(D462))</f>
        <v>0</v>
      </c>
      <c r="E466" s="45">
        <f>INDEX(notations!$1:$7,6,ROW(E462))</f>
        <v>0</v>
      </c>
      <c r="F466" s="44">
        <f>IF(E466="","",VLOOKUP($D$2,notations!$B$9:$SJ$250,ROW(D460)+1,FALSE))</f>
        <v>0</v>
      </c>
      <c r="G466" s="44" t="s">
        <v>101</v>
      </c>
      <c r="H466" s="44">
        <f xml:space="preserve"> INDEX(notations!$1:$7,7,ROW(H462))</f>
        <v>0</v>
      </c>
      <c r="I466" s="59" t="e">
        <f>IF($F466/$H466&lt;Configuration!$D$18,Configuration!$H$18,IF($F466/$H466&lt;Configuration!$D$17,Configuration!$H$17,IF($F466/$H466&lt;=Configuration!$D$16,Configuration!$H$16,Configuration!$H$15)))</f>
        <v>#DIV/0!</v>
      </c>
      <c r="L466" s="54"/>
      <c r="M466" s="54"/>
      <c r="N466" s="54"/>
      <c r="O466" s="54"/>
      <c r="P466" s="54"/>
      <c r="Q466" s="54"/>
      <c r="R466" s="54"/>
      <c r="S466" s="54"/>
    </row>
    <row r="467" spans="1:19" x14ac:dyDescent="0.25">
      <c r="A467" s="44">
        <f>IF(B467="","",INDEX(notations!$1:$7,2,ROW(B463)))</f>
        <v>0</v>
      </c>
      <c r="B467" s="58">
        <f>INDEX(notations!$1:$7,1,ROW(B463))</f>
        <v>0</v>
      </c>
      <c r="C467" s="45">
        <f>INDEX(notations!$1:$7,3,ROW(B463))</f>
        <v>0</v>
      </c>
      <c r="D467" s="45">
        <f>INDEX(notations!$1:$7,5,ROW(D463))</f>
        <v>0</v>
      </c>
      <c r="E467" s="45">
        <f>INDEX(notations!$1:$7,6,ROW(E463))</f>
        <v>0</v>
      </c>
      <c r="F467" s="44">
        <f>IF(E467="","",VLOOKUP($D$2,notations!$B$9:$SJ$250,ROW(D461)+1,FALSE))</f>
        <v>0</v>
      </c>
      <c r="G467" s="44" t="s">
        <v>101</v>
      </c>
      <c r="H467" s="44">
        <f xml:space="preserve"> INDEX(notations!$1:$7,7,ROW(H463))</f>
        <v>0</v>
      </c>
      <c r="I467" s="59" t="e">
        <f>IF($F467/$H467&lt;Configuration!$D$18,Configuration!$H$18,IF($F467/$H467&lt;Configuration!$D$17,Configuration!$H$17,IF($F467/$H467&lt;=Configuration!$D$16,Configuration!$H$16,Configuration!$H$15)))</f>
        <v>#DIV/0!</v>
      </c>
      <c r="L467" s="54"/>
      <c r="M467" s="54"/>
      <c r="N467" s="54"/>
      <c r="O467" s="54"/>
      <c r="P467" s="54"/>
      <c r="Q467" s="54"/>
      <c r="R467" s="54"/>
      <c r="S467" s="54"/>
    </row>
    <row r="468" spans="1:19" x14ac:dyDescent="0.25">
      <c r="A468" s="44">
        <f>IF(B468="","",INDEX(notations!$1:$7,2,ROW(B464)))</f>
        <v>0</v>
      </c>
      <c r="B468" s="58">
        <f>INDEX(notations!$1:$7,1,ROW(B464))</f>
        <v>0</v>
      </c>
      <c r="C468" s="45">
        <f>INDEX(notations!$1:$7,3,ROW(B464))</f>
        <v>0</v>
      </c>
      <c r="D468" s="45">
        <f>INDEX(notations!$1:$7,5,ROW(D464))</f>
        <v>0</v>
      </c>
      <c r="E468" s="45">
        <f>INDEX(notations!$1:$7,6,ROW(E464))</f>
        <v>0</v>
      </c>
      <c r="F468" s="44">
        <f>IF(E468="","",VLOOKUP($D$2,notations!$B$9:$SJ$250,ROW(D462)+1,FALSE))</f>
        <v>0</v>
      </c>
      <c r="G468" s="44" t="s">
        <v>101</v>
      </c>
      <c r="H468" s="44">
        <f xml:space="preserve"> INDEX(notations!$1:$7,7,ROW(H464))</f>
        <v>0</v>
      </c>
      <c r="I468" s="59" t="e">
        <f>IF($F468/$H468&lt;Configuration!$D$18,Configuration!$H$18,IF($F468/$H468&lt;Configuration!$D$17,Configuration!$H$17,IF($F468/$H468&lt;=Configuration!$D$16,Configuration!$H$16,Configuration!$H$15)))</f>
        <v>#DIV/0!</v>
      </c>
      <c r="L468" s="54"/>
      <c r="M468" s="54"/>
      <c r="N468" s="54"/>
      <c r="O468" s="54"/>
      <c r="P468" s="54"/>
      <c r="Q468" s="54"/>
      <c r="R468" s="54"/>
      <c r="S468" s="54"/>
    </row>
    <row r="469" spans="1:19" x14ac:dyDescent="0.25">
      <c r="A469" s="44">
        <f>IF(B469="","",INDEX(notations!$1:$7,2,ROW(B465)))</f>
        <v>0</v>
      </c>
      <c r="B469" s="58">
        <f>INDEX(notations!$1:$7,1,ROW(B465))</f>
        <v>0</v>
      </c>
      <c r="C469" s="45">
        <f>INDEX(notations!$1:$7,3,ROW(B465))</f>
        <v>0</v>
      </c>
      <c r="D469" s="45">
        <f>INDEX(notations!$1:$7,5,ROW(D465))</f>
        <v>0</v>
      </c>
      <c r="E469" s="45">
        <f>INDEX(notations!$1:$7,6,ROW(E465))</f>
        <v>0</v>
      </c>
      <c r="F469" s="44">
        <f>IF(E469="","",VLOOKUP($D$2,notations!$B$9:$SJ$250,ROW(D463)+1,FALSE))</f>
        <v>0</v>
      </c>
      <c r="G469" s="44" t="s">
        <v>101</v>
      </c>
      <c r="H469" s="44">
        <f xml:space="preserve"> INDEX(notations!$1:$7,7,ROW(H465))</f>
        <v>0</v>
      </c>
      <c r="I469" s="59" t="e">
        <f>IF($F469/$H469&lt;Configuration!$D$18,Configuration!$H$18,IF($F469/$H469&lt;Configuration!$D$17,Configuration!$H$17,IF($F469/$H469&lt;=Configuration!$D$16,Configuration!$H$16,Configuration!$H$15)))</f>
        <v>#DIV/0!</v>
      </c>
      <c r="L469" s="54"/>
      <c r="M469" s="54"/>
      <c r="N469" s="54"/>
      <c r="O469" s="54"/>
      <c r="P469" s="54"/>
      <c r="Q469" s="54"/>
      <c r="R469" s="54"/>
      <c r="S469" s="54"/>
    </row>
    <row r="470" spans="1:19" x14ac:dyDescent="0.25">
      <c r="A470" s="44">
        <f>IF(B470="","",INDEX(notations!$1:$7,2,ROW(B466)))</f>
        <v>0</v>
      </c>
      <c r="B470" s="58">
        <f>INDEX(notations!$1:$7,1,ROW(B466))</f>
        <v>0</v>
      </c>
      <c r="C470" s="45">
        <f>INDEX(notations!$1:$7,3,ROW(B466))</f>
        <v>0</v>
      </c>
      <c r="D470" s="45">
        <f>INDEX(notations!$1:$7,5,ROW(D466))</f>
        <v>0</v>
      </c>
      <c r="E470" s="45">
        <f>INDEX(notations!$1:$7,6,ROW(E466))</f>
        <v>0</v>
      </c>
      <c r="F470" s="44">
        <f>IF(E470="","",VLOOKUP($D$2,notations!$B$9:$SJ$250,ROW(D464)+1,FALSE))</f>
        <v>0</v>
      </c>
      <c r="G470" s="44" t="s">
        <v>101</v>
      </c>
      <c r="H470" s="44">
        <f xml:space="preserve"> INDEX(notations!$1:$7,7,ROW(H466))</f>
        <v>0</v>
      </c>
      <c r="I470" s="59" t="e">
        <f>IF($F470/$H470&lt;Configuration!$D$18,Configuration!$H$18,IF($F470/$H470&lt;Configuration!$D$17,Configuration!$H$17,IF($F470/$H470&lt;=Configuration!$D$16,Configuration!$H$16,Configuration!$H$15)))</f>
        <v>#DIV/0!</v>
      </c>
      <c r="L470" s="54"/>
      <c r="M470" s="54"/>
      <c r="N470" s="54"/>
      <c r="O470" s="54"/>
      <c r="P470" s="54"/>
      <c r="Q470" s="54"/>
      <c r="R470" s="54"/>
      <c r="S470" s="54"/>
    </row>
    <row r="471" spans="1:19" x14ac:dyDescent="0.25">
      <c r="A471" s="44">
        <f>IF(B471="","",INDEX(notations!$1:$7,2,ROW(B467)))</f>
        <v>0</v>
      </c>
      <c r="B471" s="58">
        <f>INDEX(notations!$1:$7,1,ROW(B467))</f>
        <v>0</v>
      </c>
      <c r="C471" s="45">
        <f>INDEX(notations!$1:$7,3,ROW(B467))</f>
        <v>0</v>
      </c>
      <c r="D471" s="45">
        <f>INDEX(notations!$1:$7,5,ROW(D467))</f>
        <v>0</v>
      </c>
      <c r="E471" s="45">
        <f>INDEX(notations!$1:$7,6,ROW(E467))</f>
        <v>0</v>
      </c>
      <c r="F471" s="44">
        <f>IF(E471="","",VLOOKUP($D$2,notations!$B$9:$SJ$250,ROW(D465)+1,FALSE))</f>
        <v>0</v>
      </c>
      <c r="G471" s="44" t="s">
        <v>101</v>
      </c>
      <c r="H471" s="44">
        <f xml:space="preserve"> INDEX(notations!$1:$7,7,ROW(H467))</f>
        <v>0</v>
      </c>
      <c r="I471" s="59" t="e">
        <f>IF($F471/$H471&lt;Configuration!$D$18,Configuration!$H$18,IF($F471/$H471&lt;Configuration!$D$17,Configuration!$H$17,IF($F471/$H471&lt;=Configuration!$D$16,Configuration!$H$16,Configuration!$H$15)))</f>
        <v>#DIV/0!</v>
      </c>
      <c r="L471" s="54"/>
      <c r="M471" s="54"/>
      <c r="N471" s="54"/>
      <c r="O471" s="54"/>
      <c r="P471" s="54"/>
      <c r="Q471" s="54"/>
      <c r="R471" s="54"/>
      <c r="S471" s="54"/>
    </row>
    <row r="472" spans="1:19" x14ac:dyDescent="0.25">
      <c r="A472" s="44">
        <f>IF(B472="","",INDEX(notations!$1:$7,2,ROW(B468)))</f>
        <v>0</v>
      </c>
      <c r="B472" s="58">
        <f>INDEX(notations!$1:$7,1,ROW(B468))</f>
        <v>0</v>
      </c>
      <c r="C472" s="45">
        <f>INDEX(notations!$1:$7,3,ROW(B468))</f>
        <v>0</v>
      </c>
      <c r="D472" s="45">
        <f>INDEX(notations!$1:$7,5,ROW(D468))</f>
        <v>0</v>
      </c>
      <c r="E472" s="45">
        <f>INDEX(notations!$1:$7,6,ROW(E468))</f>
        <v>0</v>
      </c>
      <c r="F472" s="44">
        <f>IF(E472="","",VLOOKUP($D$2,notations!$B$9:$SJ$250,ROW(D466)+1,FALSE))</f>
        <v>0</v>
      </c>
      <c r="G472" s="44" t="s">
        <v>101</v>
      </c>
      <c r="H472" s="44">
        <f xml:space="preserve"> INDEX(notations!$1:$7,7,ROW(H468))</f>
        <v>0</v>
      </c>
      <c r="I472" s="59" t="e">
        <f>IF($F472/$H472&lt;Configuration!$D$18,Configuration!$H$18,IF($F472/$H472&lt;Configuration!$D$17,Configuration!$H$17,IF($F472/$H472&lt;=Configuration!$D$16,Configuration!$H$16,Configuration!$H$15)))</f>
        <v>#DIV/0!</v>
      </c>
      <c r="L472" s="54"/>
      <c r="M472" s="54"/>
      <c r="N472" s="54"/>
      <c r="O472" s="54"/>
      <c r="P472" s="54"/>
      <c r="Q472" s="54"/>
      <c r="R472" s="54"/>
      <c r="S472" s="54"/>
    </row>
    <row r="473" spans="1:19" x14ac:dyDescent="0.25">
      <c r="A473" s="44">
        <f>IF(B473="","",INDEX(notations!$1:$7,2,ROW(B469)))</f>
        <v>0</v>
      </c>
      <c r="B473" s="58">
        <f>INDEX(notations!$1:$7,1,ROW(B469))</f>
        <v>0</v>
      </c>
      <c r="C473" s="45">
        <f>INDEX(notations!$1:$7,3,ROW(B469))</f>
        <v>0</v>
      </c>
      <c r="D473" s="45">
        <f>INDEX(notations!$1:$7,5,ROW(D469))</f>
        <v>0</v>
      </c>
      <c r="E473" s="45">
        <f>INDEX(notations!$1:$7,6,ROW(E469))</f>
        <v>0</v>
      </c>
      <c r="F473" s="44">
        <f>IF(E473="","",VLOOKUP($D$2,notations!$B$9:$SJ$250,ROW(D467)+1,FALSE))</f>
        <v>0</v>
      </c>
      <c r="G473" s="44" t="s">
        <v>101</v>
      </c>
      <c r="H473" s="44">
        <f xml:space="preserve"> INDEX(notations!$1:$7,7,ROW(H469))</f>
        <v>0</v>
      </c>
      <c r="I473" s="59" t="e">
        <f>IF($F473/$H473&lt;Configuration!$D$18,Configuration!$H$18,IF($F473/$H473&lt;Configuration!$D$17,Configuration!$H$17,IF($F473/$H473&lt;=Configuration!$D$16,Configuration!$H$16,Configuration!$H$15)))</f>
        <v>#DIV/0!</v>
      </c>
      <c r="L473" s="54"/>
      <c r="M473" s="54"/>
      <c r="N473" s="54"/>
      <c r="O473" s="54"/>
      <c r="P473" s="54"/>
      <c r="Q473" s="54"/>
      <c r="R473" s="54"/>
      <c r="S473" s="54"/>
    </row>
    <row r="474" spans="1:19" x14ac:dyDescent="0.25">
      <c r="A474" s="44">
        <f>IF(B474="","",INDEX(notations!$1:$7,2,ROW(B470)))</f>
        <v>0</v>
      </c>
      <c r="B474" s="58">
        <f>INDEX(notations!$1:$7,1,ROW(B470))</f>
        <v>0</v>
      </c>
      <c r="C474" s="45">
        <f>INDEX(notations!$1:$7,3,ROW(B470))</f>
        <v>0</v>
      </c>
      <c r="D474" s="45">
        <f>INDEX(notations!$1:$7,5,ROW(D470))</f>
        <v>0</v>
      </c>
      <c r="E474" s="45">
        <f>INDEX(notations!$1:$7,6,ROW(E470))</f>
        <v>0</v>
      </c>
      <c r="F474" s="44">
        <f>IF(E474="","",VLOOKUP($D$2,notations!$B$9:$SJ$250,ROW(D468)+1,FALSE))</f>
        <v>0</v>
      </c>
      <c r="G474" s="44" t="s">
        <v>101</v>
      </c>
      <c r="H474" s="44">
        <f xml:space="preserve"> INDEX(notations!$1:$7,7,ROW(H470))</f>
        <v>0</v>
      </c>
      <c r="I474" s="59" t="e">
        <f>IF($F474/$H474&lt;Configuration!$D$18,Configuration!$H$18,IF($F474/$H474&lt;Configuration!$D$17,Configuration!$H$17,IF($F474/$H474&lt;=Configuration!$D$16,Configuration!$H$16,Configuration!$H$15)))</f>
        <v>#DIV/0!</v>
      </c>
      <c r="L474" s="54"/>
      <c r="M474" s="54"/>
      <c r="N474" s="54"/>
      <c r="O474" s="54"/>
      <c r="P474" s="54"/>
      <c r="Q474" s="54"/>
      <c r="R474" s="54"/>
      <c r="S474" s="54"/>
    </row>
    <row r="475" spans="1:19" x14ac:dyDescent="0.25">
      <c r="A475" s="44">
        <f>IF(B475="","",INDEX(notations!$1:$7,2,ROW(B471)))</f>
        <v>0</v>
      </c>
      <c r="B475" s="58">
        <f>INDEX(notations!$1:$7,1,ROW(B471))</f>
        <v>0</v>
      </c>
      <c r="C475" s="45">
        <f>INDEX(notations!$1:$7,3,ROW(B471))</f>
        <v>0</v>
      </c>
      <c r="D475" s="45">
        <f>INDEX(notations!$1:$7,5,ROW(D471))</f>
        <v>0</v>
      </c>
      <c r="E475" s="45">
        <f>INDEX(notations!$1:$7,6,ROW(E471))</f>
        <v>0</v>
      </c>
      <c r="F475" s="44">
        <f>IF(E475="","",VLOOKUP($D$2,notations!$B$9:$SJ$250,ROW(D469)+1,FALSE))</f>
        <v>0</v>
      </c>
      <c r="G475" s="44" t="s">
        <v>101</v>
      </c>
      <c r="H475" s="44">
        <f xml:space="preserve"> INDEX(notations!$1:$7,7,ROW(H471))</f>
        <v>0</v>
      </c>
      <c r="I475" s="59" t="e">
        <f>IF($F475/$H475&lt;Configuration!$D$18,Configuration!$H$18,IF($F475/$H475&lt;Configuration!$D$17,Configuration!$H$17,IF($F475/$H475&lt;=Configuration!$D$16,Configuration!$H$16,Configuration!$H$15)))</f>
        <v>#DIV/0!</v>
      </c>
      <c r="L475" s="54"/>
      <c r="M475" s="54"/>
      <c r="N475" s="54"/>
      <c r="O475" s="54"/>
      <c r="P475" s="54"/>
      <c r="Q475" s="54"/>
      <c r="R475" s="54"/>
      <c r="S475" s="54"/>
    </row>
    <row r="476" spans="1:19" x14ac:dyDescent="0.25">
      <c r="A476" s="44">
        <f>IF(B476="","",INDEX(notations!$1:$7,2,ROW(B472)))</f>
        <v>0</v>
      </c>
      <c r="B476" s="58">
        <f>INDEX(notations!$1:$7,1,ROW(B472))</f>
        <v>0</v>
      </c>
      <c r="C476" s="45">
        <f>INDEX(notations!$1:$7,3,ROW(B472))</f>
        <v>0</v>
      </c>
      <c r="D476" s="45">
        <f>INDEX(notations!$1:$7,5,ROW(D472))</f>
        <v>0</v>
      </c>
      <c r="E476" s="45">
        <f>INDEX(notations!$1:$7,6,ROW(E472))</f>
        <v>0</v>
      </c>
      <c r="F476" s="44">
        <f>IF(E476="","",VLOOKUP($D$2,notations!$B$9:$SJ$250,ROW(D470)+1,FALSE))</f>
        <v>0</v>
      </c>
      <c r="G476" s="44" t="s">
        <v>101</v>
      </c>
      <c r="H476" s="44">
        <f xml:space="preserve"> INDEX(notations!$1:$7,7,ROW(H472))</f>
        <v>0</v>
      </c>
      <c r="I476" s="59" t="e">
        <f>IF($F476/$H476&lt;Configuration!$D$18,Configuration!$H$18,IF($F476/$H476&lt;Configuration!$D$17,Configuration!$H$17,IF($F476/$H476&lt;=Configuration!$D$16,Configuration!$H$16,Configuration!$H$15)))</f>
        <v>#DIV/0!</v>
      </c>
      <c r="L476" s="54"/>
      <c r="M476" s="54"/>
      <c r="N476" s="54"/>
      <c r="O476" s="54"/>
      <c r="P476" s="54"/>
      <c r="Q476" s="54"/>
      <c r="R476" s="54"/>
      <c r="S476" s="54"/>
    </row>
    <row r="477" spans="1:19" x14ac:dyDescent="0.25">
      <c r="A477" s="44">
        <f>IF(B477="","",INDEX(notations!$1:$7,2,ROW(B473)))</f>
        <v>0</v>
      </c>
      <c r="B477" s="58">
        <f>INDEX(notations!$1:$7,1,ROW(B473))</f>
        <v>0</v>
      </c>
      <c r="C477" s="45">
        <f>INDEX(notations!$1:$7,3,ROW(B473))</f>
        <v>0</v>
      </c>
      <c r="D477" s="45">
        <f>INDEX(notations!$1:$7,5,ROW(D473))</f>
        <v>0</v>
      </c>
      <c r="E477" s="45">
        <f>INDEX(notations!$1:$7,6,ROW(E473))</f>
        <v>0</v>
      </c>
      <c r="F477" s="44">
        <f>IF(E477="","",VLOOKUP($D$2,notations!$B$9:$SJ$250,ROW(D471)+1,FALSE))</f>
        <v>0</v>
      </c>
      <c r="G477" s="44" t="s">
        <v>101</v>
      </c>
      <c r="H477" s="44">
        <f xml:space="preserve"> INDEX(notations!$1:$7,7,ROW(H473))</f>
        <v>0</v>
      </c>
      <c r="I477" s="59" t="e">
        <f>IF($F477/$H477&lt;Configuration!$D$18,Configuration!$H$18,IF($F477/$H477&lt;Configuration!$D$17,Configuration!$H$17,IF($F477/$H477&lt;=Configuration!$D$16,Configuration!$H$16,Configuration!$H$15)))</f>
        <v>#DIV/0!</v>
      </c>
      <c r="L477" s="54"/>
      <c r="M477" s="54"/>
      <c r="N477" s="54"/>
      <c r="O477" s="54"/>
      <c r="P477" s="54"/>
      <c r="Q477" s="54"/>
      <c r="R477" s="54"/>
      <c r="S477" s="54"/>
    </row>
    <row r="478" spans="1:19" x14ac:dyDescent="0.25">
      <c r="A478" s="44">
        <f>IF(B478="","",INDEX(notations!$1:$7,2,ROW(B474)))</f>
        <v>0</v>
      </c>
      <c r="B478" s="58">
        <f>INDEX(notations!$1:$7,1,ROW(B474))</f>
        <v>0</v>
      </c>
      <c r="C478" s="45">
        <f>INDEX(notations!$1:$7,3,ROW(B474))</f>
        <v>0</v>
      </c>
      <c r="D478" s="45">
        <f>INDEX(notations!$1:$7,5,ROW(D474))</f>
        <v>0</v>
      </c>
      <c r="E478" s="45">
        <f>INDEX(notations!$1:$7,6,ROW(E474))</f>
        <v>0</v>
      </c>
      <c r="F478" s="44">
        <f>IF(E478="","",VLOOKUP($D$2,notations!$B$9:$SJ$250,ROW(D472)+1,FALSE))</f>
        <v>0</v>
      </c>
      <c r="G478" s="44" t="s">
        <v>101</v>
      </c>
      <c r="H478" s="44">
        <f xml:space="preserve"> INDEX(notations!$1:$7,7,ROW(H474))</f>
        <v>0</v>
      </c>
      <c r="I478" s="59" t="e">
        <f>IF($F478/$H478&lt;Configuration!$D$18,Configuration!$H$18,IF($F478/$H478&lt;Configuration!$D$17,Configuration!$H$17,IF($F478/$H478&lt;=Configuration!$D$16,Configuration!$H$16,Configuration!$H$15)))</f>
        <v>#DIV/0!</v>
      </c>
      <c r="L478" s="54"/>
      <c r="M478" s="54"/>
      <c r="N478" s="54"/>
      <c r="O478" s="54"/>
      <c r="P478" s="54"/>
      <c r="Q478" s="54"/>
      <c r="R478" s="54"/>
      <c r="S478" s="54"/>
    </row>
    <row r="479" spans="1:19" x14ac:dyDescent="0.25">
      <c r="A479" s="44">
        <f>IF(B479="","",INDEX(notations!$1:$7,2,ROW(B475)))</f>
        <v>0</v>
      </c>
      <c r="B479" s="58">
        <f>INDEX(notations!$1:$7,1,ROW(B475))</f>
        <v>0</v>
      </c>
      <c r="C479" s="45">
        <f>INDEX(notations!$1:$7,3,ROW(B475))</f>
        <v>0</v>
      </c>
      <c r="D479" s="45">
        <f>INDEX(notations!$1:$7,5,ROW(D475))</f>
        <v>0</v>
      </c>
      <c r="E479" s="45">
        <f>INDEX(notations!$1:$7,6,ROW(E475))</f>
        <v>0</v>
      </c>
      <c r="F479" s="44">
        <f>IF(E479="","",VLOOKUP($D$2,notations!$B$9:$SJ$250,ROW(D473)+1,FALSE))</f>
        <v>0</v>
      </c>
      <c r="G479" s="44" t="s">
        <v>101</v>
      </c>
      <c r="H479" s="44">
        <f xml:space="preserve"> INDEX(notations!$1:$7,7,ROW(H475))</f>
        <v>0</v>
      </c>
      <c r="I479" s="59" t="e">
        <f>IF($F479/$H479&lt;Configuration!$D$18,Configuration!$H$18,IF($F479/$H479&lt;Configuration!$D$17,Configuration!$H$17,IF($F479/$H479&lt;=Configuration!$D$16,Configuration!$H$16,Configuration!$H$15)))</f>
        <v>#DIV/0!</v>
      </c>
      <c r="L479" s="54"/>
      <c r="M479" s="54"/>
      <c r="N479" s="54"/>
      <c r="O479" s="54"/>
      <c r="P479" s="54"/>
      <c r="Q479" s="54"/>
      <c r="R479" s="54"/>
      <c r="S479" s="54"/>
    </row>
    <row r="480" spans="1:19" x14ac:dyDescent="0.25">
      <c r="A480" s="44">
        <f>IF(B480="","",INDEX(notations!$1:$7,2,ROW(B476)))</f>
        <v>0</v>
      </c>
      <c r="B480" s="58">
        <f>INDEX(notations!$1:$7,1,ROW(B476))</f>
        <v>0</v>
      </c>
      <c r="C480" s="45">
        <f>INDEX(notations!$1:$7,3,ROW(B476))</f>
        <v>0</v>
      </c>
      <c r="D480" s="45">
        <f>INDEX(notations!$1:$7,5,ROW(D476))</f>
        <v>0</v>
      </c>
      <c r="E480" s="45">
        <f>INDEX(notations!$1:$7,6,ROW(E476))</f>
        <v>0</v>
      </c>
      <c r="F480" s="44">
        <f>IF(E480="","",VLOOKUP($D$2,notations!$B$9:$SJ$250,ROW(D474)+1,FALSE))</f>
        <v>0</v>
      </c>
      <c r="G480" s="44" t="s">
        <v>101</v>
      </c>
      <c r="H480" s="44">
        <f xml:space="preserve"> INDEX(notations!$1:$7,7,ROW(H476))</f>
        <v>0</v>
      </c>
      <c r="I480" s="59" t="e">
        <f>IF($F480/$H480&lt;Configuration!$D$18,Configuration!$H$18,IF($F480/$H480&lt;Configuration!$D$17,Configuration!$H$17,IF($F480/$H480&lt;=Configuration!$D$16,Configuration!$H$16,Configuration!$H$15)))</f>
        <v>#DIV/0!</v>
      </c>
      <c r="L480" s="54"/>
      <c r="M480" s="54"/>
      <c r="N480" s="54"/>
      <c r="O480" s="54"/>
      <c r="P480" s="54"/>
      <c r="Q480" s="54"/>
      <c r="R480" s="54"/>
      <c r="S480" s="54"/>
    </row>
    <row r="481" spans="1:19" x14ac:dyDescent="0.25">
      <c r="A481" s="44">
        <f>IF(B481="","",INDEX(notations!$1:$7,2,ROW(B477)))</f>
        <v>0</v>
      </c>
      <c r="B481" s="58">
        <f>INDEX(notations!$1:$7,1,ROW(B477))</f>
        <v>0</v>
      </c>
      <c r="C481" s="45">
        <f>INDEX(notations!$1:$7,3,ROW(B477))</f>
        <v>0</v>
      </c>
      <c r="D481" s="45">
        <f>INDEX(notations!$1:$7,5,ROW(D477))</f>
        <v>0</v>
      </c>
      <c r="E481" s="45">
        <f>INDEX(notations!$1:$7,6,ROW(E477))</f>
        <v>0</v>
      </c>
      <c r="F481" s="44">
        <f>IF(E481="","",VLOOKUP($D$2,notations!$B$9:$SJ$250,ROW(D475)+1,FALSE))</f>
        <v>0</v>
      </c>
      <c r="G481" s="44" t="s">
        <v>101</v>
      </c>
      <c r="H481" s="44">
        <f xml:space="preserve"> INDEX(notations!$1:$7,7,ROW(H477))</f>
        <v>0</v>
      </c>
      <c r="I481" s="59" t="e">
        <f>IF($F481/$H481&lt;Configuration!$D$18,Configuration!$H$18,IF($F481/$H481&lt;Configuration!$D$17,Configuration!$H$17,IF($F481/$H481&lt;=Configuration!$D$16,Configuration!$H$16,Configuration!$H$15)))</f>
        <v>#DIV/0!</v>
      </c>
      <c r="L481" s="54"/>
      <c r="M481" s="54"/>
      <c r="N481" s="54"/>
      <c r="O481" s="54"/>
      <c r="P481" s="54"/>
      <c r="Q481" s="54"/>
      <c r="R481" s="54"/>
      <c r="S481" s="54"/>
    </row>
    <row r="482" spans="1:19" x14ac:dyDescent="0.25">
      <c r="A482" s="44">
        <f>IF(B482="","",INDEX(notations!$1:$7,2,ROW(B478)))</f>
        <v>0</v>
      </c>
      <c r="B482" s="58">
        <f>INDEX(notations!$1:$7,1,ROW(B478))</f>
        <v>0</v>
      </c>
      <c r="C482" s="45">
        <f>INDEX(notations!$1:$7,3,ROW(B478))</f>
        <v>0</v>
      </c>
      <c r="D482" s="45">
        <f>INDEX(notations!$1:$7,5,ROW(D478))</f>
        <v>0</v>
      </c>
      <c r="E482" s="45">
        <f>INDEX(notations!$1:$7,6,ROW(E478))</f>
        <v>0</v>
      </c>
      <c r="F482" s="44">
        <f>IF(E482="","",VLOOKUP($D$2,notations!$B$9:$SJ$250,ROW(D476)+1,FALSE))</f>
        <v>0</v>
      </c>
      <c r="G482" s="44" t="s">
        <v>101</v>
      </c>
      <c r="H482" s="44">
        <f xml:space="preserve"> INDEX(notations!$1:$7,7,ROW(H478))</f>
        <v>0</v>
      </c>
      <c r="I482" s="59" t="e">
        <f>IF($F482/$H482&lt;Configuration!$D$18,Configuration!$H$18,IF($F482/$H482&lt;Configuration!$D$17,Configuration!$H$17,IF($F482/$H482&lt;=Configuration!$D$16,Configuration!$H$16,Configuration!$H$15)))</f>
        <v>#DIV/0!</v>
      </c>
      <c r="L482" s="54"/>
      <c r="M482" s="54"/>
      <c r="N482" s="54"/>
      <c r="O482" s="54"/>
      <c r="P482" s="54"/>
      <c r="Q482" s="54"/>
      <c r="R482" s="54"/>
      <c r="S482" s="54"/>
    </row>
    <row r="483" spans="1:19" x14ac:dyDescent="0.25">
      <c r="A483" s="44">
        <f>IF(B483="","",INDEX(notations!$1:$7,2,ROW(B479)))</f>
        <v>0</v>
      </c>
      <c r="B483" s="58">
        <f>INDEX(notations!$1:$7,1,ROW(B479))</f>
        <v>0</v>
      </c>
      <c r="C483" s="45">
        <f>INDEX(notations!$1:$7,3,ROW(B479))</f>
        <v>0</v>
      </c>
      <c r="D483" s="45">
        <f>INDEX(notations!$1:$7,5,ROW(D479))</f>
        <v>0</v>
      </c>
      <c r="E483" s="45">
        <f>INDEX(notations!$1:$7,6,ROW(E479))</f>
        <v>0</v>
      </c>
      <c r="F483" s="44">
        <f>IF(E483="","",VLOOKUP($D$2,notations!$B$9:$SJ$250,ROW(D477)+1,FALSE))</f>
        <v>0</v>
      </c>
      <c r="G483" s="44" t="s">
        <v>101</v>
      </c>
      <c r="H483" s="44">
        <f xml:space="preserve"> INDEX(notations!$1:$7,7,ROW(H479))</f>
        <v>0</v>
      </c>
      <c r="I483" s="59" t="e">
        <f>IF($F483/$H483&lt;Configuration!$D$18,Configuration!$H$18,IF($F483/$H483&lt;Configuration!$D$17,Configuration!$H$17,IF($F483/$H483&lt;=Configuration!$D$16,Configuration!$H$16,Configuration!$H$15)))</f>
        <v>#DIV/0!</v>
      </c>
      <c r="L483" s="54"/>
      <c r="M483" s="54"/>
      <c r="N483" s="54"/>
      <c r="O483" s="54"/>
      <c r="P483" s="54"/>
      <c r="Q483" s="54"/>
      <c r="R483" s="54"/>
      <c r="S483" s="54"/>
    </row>
    <row r="484" spans="1:19" x14ac:dyDescent="0.25">
      <c r="A484" s="44">
        <f>IF(B484="","",INDEX(notations!$1:$7,2,ROW(B480)))</f>
        <v>0</v>
      </c>
      <c r="B484" s="58">
        <f>INDEX(notations!$1:$7,1,ROW(B480))</f>
        <v>0</v>
      </c>
      <c r="C484" s="45">
        <f>INDEX(notations!$1:$7,3,ROW(B480))</f>
        <v>0</v>
      </c>
      <c r="D484" s="45">
        <f>INDEX(notations!$1:$7,5,ROW(D480))</f>
        <v>0</v>
      </c>
      <c r="E484" s="45">
        <f>INDEX(notations!$1:$7,6,ROW(E480))</f>
        <v>0</v>
      </c>
      <c r="F484" s="44">
        <f>IF(E484="","",VLOOKUP($D$2,notations!$B$9:$SJ$250,ROW(D478)+1,FALSE))</f>
        <v>0</v>
      </c>
      <c r="G484" s="44" t="s">
        <v>101</v>
      </c>
      <c r="H484" s="44">
        <f xml:space="preserve"> INDEX(notations!$1:$7,7,ROW(H480))</f>
        <v>0</v>
      </c>
      <c r="I484" s="59" t="e">
        <f>IF($F484/$H484&lt;Configuration!$D$18,Configuration!$H$18,IF($F484/$H484&lt;Configuration!$D$17,Configuration!$H$17,IF($F484/$H484&lt;=Configuration!$D$16,Configuration!$H$16,Configuration!$H$15)))</f>
        <v>#DIV/0!</v>
      </c>
      <c r="L484" s="54"/>
      <c r="M484" s="54"/>
      <c r="N484" s="54"/>
      <c r="O484" s="54"/>
      <c r="P484" s="54"/>
      <c r="Q484" s="54"/>
      <c r="R484" s="54"/>
      <c r="S484" s="54"/>
    </row>
    <row r="485" spans="1:19" x14ac:dyDescent="0.25">
      <c r="A485" s="44">
        <f>IF(B485="","",INDEX(notations!$1:$7,2,ROW(B481)))</f>
        <v>0</v>
      </c>
      <c r="B485" s="58">
        <f>INDEX(notations!$1:$7,1,ROW(B481))</f>
        <v>0</v>
      </c>
      <c r="C485" s="45">
        <f>INDEX(notations!$1:$7,3,ROW(B481))</f>
        <v>0</v>
      </c>
      <c r="D485" s="45">
        <f>INDEX(notations!$1:$7,5,ROW(D481))</f>
        <v>0</v>
      </c>
      <c r="E485" s="45">
        <f>INDEX(notations!$1:$7,6,ROW(E481))</f>
        <v>0</v>
      </c>
      <c r="F485" s="44">
        <f>IF(E485="","",VLOOKUP($D$2,notations!$B$9:$SJ$250,ROW(D479)+1,FALSE))</f>
        <v>0</v>
      </c>
      <c r="G485" s="44" t="s">
        <v>101</v>
      </c>
      <c r="H485" s="44">
        <f xml:space="preserve"> INDEX(notations!$1:$7,7,ROW(H481))</f>
        <v>0</v>
      </c>
      <c r="I485" s="59" t="e">
        <f>IF($F485/$H485&lt;Configuration!$D$18,Configuration!$H$18,IF($F485/$H485&lt;Configuration!$D$17,Configuration!$H$17,IF($F485/$H485&lt;=Configuration!$D$16,Configuration!$H$16,Configuration!$H$15)))</f>
        <v>#DIV/0!</v>
      </c>
      <c r="L485" s="54"/>
      <c r="M485" s="54"/>
      <c r="N485" s="54"/>
      <c r="O485" s="54"/>
      <c r="P485" s="54"/>
      <c r="Q485" s="54"/>
      <c r="R485" s="54"/>
      <c r="S485" s="54"/>
    </row>
    <row r="486" spans="1:19" x14ac:dyDescent="0.25">
      <c r="A486" s="44">
        <f>IF(B486="","",INDEX(notations!$1:$7,2,ROW(B482)))</f>
        <v>0</v>
      </c>
      <c r="B486" s="58">
        <f>INDEX(notations!$1:$7,1,ROW(B482))</f>
        <v>0</v>
      </c>
      <c r="C486" s="45">
        <f>INDEX(notations!$1:$7,3,ROW(B482))</f>
        <v>0</v>
      </c>
      <c r="D486" s="45">
        <f>INDEX(notations!$1:$7,5,ROW(D482))</f>
        <v>0</v>
      </c>
      <c r="E486" s="45">
        <f>INDEX(notations!$1:$7,6,ROW(E482))</f>
        <v>0</v>
      </c>
      <c r="F486" s="44">
        <f>IF(E486="","",VLOOKUP($D$2,notations!$B$9:$SJ$250,ROW(D480)+1,FALSE))</f>
        <v>0</v>
      </c>
      <c r="G486" s="44" t="s">
        <v>101</v>
      </c>
      <c r="H486" s="44">
        <f xml:space="preserve"> INDEX(notations!$1:$7,7,ROW(H482))</f>
        <v>0</v>
      </c>
      <c r="I486" s="59" t="e">
        <f>IF($F486/$H486&lt;Configuration!$D$18,Configuration!$H$18,IF($F486/$H486&lt;Configuration!$D$17,Configuration!$H$17,IF($F486/$H486&lt;=Configuration!$D$16,Configuration!$H$16,Configuration!$H$15)))</f>
        <v>#DIV/0!</v>
      </c>
      <c r="L486" s="54"/>
      <c r="M486" s="54"/>
      <c r="N486" s="54"/>
      <c r="O486" s="54"/>
      <c r="P486" s="54"/>
      <c r="Q486" s="54"/>
      <c r="R486" s="54"/>
      <c r="S486" s="54"/>
    </row>
    <row r="487" spans="1:19" x14ac:dyDescent="0.25">
      <c r="A487" s="44">
        <f>IF(B487="","",INDEX(notations!$1:$7,2,ROW(B483)))</f>
        <v>0</v>
      </c>
      <c r="B487" s="58">
        <f>INDEX(notations!$1:$7,1,ROW(B483))</f>
        <v>0</v>
      </c>
      <c r="C487" s="45">
        <f>INDEX(notations!$1:$7,3,ROW(B483))</f>
        <v>0</v>
      </c>
      <c r="D487" s="45">
        <f>INDEX(notations!$1:$7,5,ROW(D483))</f>
        <v>0</v>
      </c>
      <c r="E487" s="45">
        <f>INDEX(notations!$1:$7,6,ROW(E483))</f>
        <v>0</v>
      </c>
      <c r="F487" s="44">
        <f>IF(E487="","",VLOOKUP($D$2,notations!$B$9:$SJ$250,ROW(D481)+1,FALSE))</f>
        <v>0</v>
      </c>
      <c r="G487" s="44" t="s">
        <v>101</v>
      </c>
      <c r="H487" s="44">
        <f xml:space="preserve"> INDEX(notations!$1:$7,7,ROW(H483))</f>
        <v>0</v>
      </c>
      <c r="I487" s="59" t="e">
        <f>IF($F487/$H487&lt;Configuration!$D$18,Configuration!$H$18,IF($F487/$H487&lt;Configuration!$D$17,Configuration!$H$17,IF($F487/$H487&lt;=Configuration!$D$16,Configuration!$H$16,Configuration!$H$15)))</f>
        <v>#DIV/0!</v>
      </c>
      <c r="L487" s="54"/>
      <c r="M487" s="54"/>
      <c r="N487" s="54"/>
      <c r="O487" s="54"/>
      <c r="P487" s="54"/>
      <c r="Q487" s="54"/>
      <c r="R487" s="54"/>
      <c r="S487" s="54"/>
    </row>
    <row r="488" spans="1:19" x14ac:dyDescent="0.25">
      <c r="A488" s="44">
        <f>IF(B488="","",INDEX(notations!$1:$7,2,ROW(B484)))</f>
        <v>0</v>
      </c>
      <c r="B488" s="58">
        <f>INDEX(notations!$1:$7,1,ROW(B484))</f>
        <v>0</v>
      </c>
      <c r="C488" s="45">
        <f>INDEX(notations!$1:$7,3,ROW(B484))</f>
        <v>0</v>
      </c>
      <c r="D488" s="45">
        <f>INDEX(notations!$1:$7,5,ROW(D484))</f>
        <v>0</v>
      </c>
      <c r="E488" s="45">
        <f>INDEX(notations!$1:$7,6,ROW(E484))</f>
        <v>0</v>
      </c>
      <c r="F488" s="44">
        <f>IF(E488="","",VLOOKUP($D$2,notations!$B$9:$SJ$250,ROW(D482)+1,FALSE))</f>
        <v>0</v>
      </c>
      <c r="G488" s="44" t="s">
        <v>101</v>
      </c>
      <c r="H488" s="44">
        <f xml:space="preserve"> INDEX(notations!$1:$7,7,ROW(H484))</f>
        <v>0</v>
      </c>
      <c r="I488" s="59" t="e">
        <f>IF($F488/$H488&lt;Configuration!$D$18,Configuration!$H$18,IF($F488/$H488&lt;Configuration!$D$17,Configuration!$H$17,IF($F488/$H488&lt;=Configuration!$D$16,Configuration!$H$16,Configuration!$H$15)))</f>
        <v>#DIV/0!</v>
      </c>
      <c r="L488" s="54"/>
      <c r="M488" s="54"/>
      <c r="N488" s="54"/>
      <c r="O488" s="54"/>
      <c r="P488" s="54"/>
      <c r="Q488" s="54"/>
      <c r="R488" s="54"/>
      <c r="S488" s="54"/>
    </row>
    <row r="489" spans="1:19" x14ac:dyDescent="0.25">
      <c r="A489" s="44">
        <f>IF(B489="","",INDEX(notations!$1:$7,2,ROW(B485)))</f>
        <v>0</v>
      </c>
      <c r="B489" s="58">
        <f>INDEX(notations!$1:$7,1,ROW(B485))</f>
        <v>0</v>
      </c>
      <c r="C489" s="45">
        <f>INDEX(notations!$1:$7,3,ROW(B485))</f>
        <v>0</v>
      </c>
      <c r="D489" s="45">
        <f>INDEX(notations!$1:$7,5,ROW(D485))</f>
        <v>0</v>
      </c>
      <c r="E489" s="45">
        <f>INDEX(notations!$1:$7,6,ROW(E485))</f>
        <v>0</v>
      </c>
      <c r="F489" s="44">
        <f>IF(E489="","",VLOOKUP($D$2,notations!$B$9:$SJ$250,ROW(D483)+1,FALSE))</f>
        <v>0</v>
      </c>
      <c r="G489" s="44" t="s">
        <v>101</v>
      </c>
      <c r="H489" s="44">
        <f xml:space="preserve"> INDEX(notations!$1:$7,7,ROW(H485))</f>
        <v>0</v>
      </c>
      <c r="I489" s="59" t="e">
        <f>IF($F489/$H489&lt;Configuration!$D$18,Configuration!$H$18,IF($F489/$H489&lt;Configuration!$D$17,Configuration!$H$17,IF($F489/$H489&lt;=Configuration!$D$16,Configuration!$H$16,Configuration!$H$15)))</f>
        <v>#DIV/0!</v>
      </c>
      <c r="L489" s="54"/>
      <c r="M489" s="54"/>
      <c r="N489" s="54"/>
      <c r="O489" s="54"/>
      <c r="P489" s="54"/>
      <c r="Q489" s="54"/>
      <c r="R489" s="54"/>
      <c r="S489" s="54"/>
    </row>
    <row r="490" spans="1:19" x14ac:dyDescent="0.25">
      <c r="A490" s="44">
        <f>IF(B490="","",INDEX(notations!$1:$7,2,ROW(B486)))</f>
        <v>0</v>
      </c>
      <c r="B490" s="58">
        <f>INDEX(notations!$1:$7,1,ROW(B486))</f>
        <v>0</v>
      </c>
      <c r="C490" s="45">
        <f>INDEX(notations!$1:$7,3,ROW(B486))</f>
        <v>0</v>
      </c>
      <c r="D490" s="45">
        <f>INDEX(notations!$1:$7,5,ROW(D486))</f>
        <v>0</v>
      </c>
      <c r="E490" s="45">
        <f>INDEX(notations!$1:$7,6,ROW(E486))</f>
        <v>0</v>
      </c>
      <c r="F490" s="44">
        <f>IF(E490="","",VLOOKUP($D$2,notations!$B$9:$SJ$250,ROW(D484)+1,FALSE))</f>
        <v>0</v>
      </c>
      <c r="G490" s="44" t="s">
        <v>101</v>
      </c>
      <c r="H490" s="44">
        <f xml:space="preserve"> INDEX(notations!$1:$7,7,ROW(H486))</f>
        <v>0</v>
      </c>
      <c r="I490" s="59" t="e">
        <f>IF($F490/$H490&lt;Configuration!$D$18,Configuration!$H$18,IF($F490/$H490&lt;Configuration!$D$17,Configuration!$H$17,IF($F490/$H490&lt;=Configuration!$D$16,Configuration!$H$16,Configuration!$H$15)))</f>
        <v>#DIV/0!</v>
      </c>
      <c r="L490" s="54"/>
      <c r="M490" s="54"/>
      <c r="N490" s="54"/>
      <c r="O490" s="54"/>
      <c r="P490" s="54"/>
      <c r="Q490" s="54"/>
      <c r="R490" s="54"/>
      <c r="S490" s="54"/>
    </row>
    <row r="491" spans="1:19" x14ac:dyDescent="0.25">
      <c r="A491" s="44">
        <f>IF(B491="","",INDEX(notations!$1:$7,2,ROW(B487)))</f>
        <v>0</v>
      </c>
      <c r="B491" s="58">
        <f>INDEX(notations!$1:$7,1,ROW(B487))</f>
        <v>0</v>
      </c>
      <c r="C491" s="45">
        <f>INDEX(notations!$1:$7,3,ROW(B487))</f>
        <v>0</v>
      </c>
      <c r="D491" s="45">
        <f>INDEX(notations!$1:$7,5,ROW(D487))</f>
        <v>0</v>
      </c>
      <c r="E491" s="45">
        <f>INDEX(notations!$1:$7,6,ROW(E487))</f>
        <v>0</v>
      </c>
      <c r="F491" s="44">
        <f>IF(E491="","",VLOOKUP($D$2,notations!$B$9:$SJ$250,ROW(D485)+1,FALSE))</f>
        <v>0</v>
      </c>
      <c r="G491" s="44" t="s">
        <v>101</v>
      </c>
      <c r="H491" s="44">
        <f xml:space="preserve"> INDEX(notations!$1:$7,7,ROW(H487))</f>
        <v>0</v>
      </c>
      <c r="I491" s="59" t="e">
        <f>IF($F491/$H491&lt;Configuration!$D$18,Configuration!$H$18,IF($F491/$H491&lt;Configuration!$D$17,Configuration!$H$17,IF($F491/$H491&lt;=Configuration!$D$16,Configuration!$H$16,Configuration!$H$15)))</f>
        <v>#DIV/0!</v>
      </c>
      <c r="L491" s="54"/>
      <c r="M491" s="54"/>
      <c r="N491" s="54"/>
      <c r="O491" s="54"/>
      <c r="P491" s="54"/>
      <c r="Q491" s="54"/>
      <c r="R491" s="54"/>
      <c r="S491" s="54"/>
    </row>
    <row r="492" spans="1:19" x14ac:dyDescent="0.25">
      <c r="A492" s="44">
        <f>IF(B492="","",INDEX(notations!$1:$7,2,ROW(B488)))</f>
        <v>0</v>
      </c>
      <c r="B492" s="58">
        <f>INDEX(notations!$1:$7,1,ROW(B488))</f>
        <v>0</v>
      </c>
      <c r="C492" s="45">
        <f>INDEX(notations!$1:$7,3,ROW(B488))</f>
        <v>0</v>
      </c>
      <c r="D492" s="45">
        <f>INDEX(notations!$1:$7,5,ROW(D488))</f>
        <v>0</v>
      </c>
      <c r="E492" s="45">
        <f>INDEX(notations!$1:$7,6,ROW(E488))</f>
        <v>0</v>
      </c>
      <c r="F492" s="44">
        <f>IF(E492="","",VLOOKUP($D$2,notations!$B$9:$SJ$250,ROW(D486)+1,FALSE))</f>
        <v>0</v>
      </c>
      <c r="G492" s="44" t="s">
        <v>101</v>
      </c>
      <c r="H492" s="44">
        <f xml:space="preserve"> INDEX(notations!$1:$7,7,ROW(H488))</f>
        <v>0</v>
      </c>
      <c r="I492" s="59" t="e">
        <f>IF($F492/$H492&lt;Configuration!$D$18,Configuration!$H$18,IF($F492/$H492&lt;Configuration!$D$17,Configuration!$H$17,IF($F492/$H492&lt;=Configuration!$D$16,Configuration!$H$16,Configuration!$H$15)))</f>
        <v>#DIV/0!</v>
      </c>
      <c r="L492" s="54"/>
      <c r="M492" s="54"/>
      <c r="N492" s="54"/>
      <c r="O492" s="54"/>
      <c r="P492" s="54"/>
      <c r="Q492" s="54"/>
      <c r="R492" s="54"/>
      <c r="S492" s="54"/>
    </row>
    <row r="493" spans="1:19" x14ac:dyDescent="0.25">
      <c r="A493" s="44">
        <f>IF(B493="","",INDEX(notations!$1:$7,2,ROW(B489)))</f>
        <v>0</v>
      </c>
      <c r="B493" s="58">
        <f>INDEX(notations!$1:$7,1,ROW(B489))</f>
        <v>0</v>
      </c>
      <c r="C493" s="45">
        <f>INDEX(notations!$1:$7,3,ROW(B489))</f>
        <v>0</v>
      </c>
      <c r="D493" s="45">
        <f>INDEX(notations!$1:$7,5,ROW(D489))</f>
        <v>0</v>
      </c>
      <c r="E493" s="45">
        <f>INDEX(notations!$1:$7,6,ROW(E489))</f>
        <v>0</v>
      </c>
      <c r="F493" s="44">
        <f>IF(E493="","",VLOOKUP($D$2,notations!$B$9:$SJ$250,ROW(D487)+1,FALSE))</f>
        <v>0</v>
      </c>
      <c r="G493" s="44" t="s">
        <v>101</v>
      </c>
      <c r="H493" s="44">
        <f xml:space="preserve"> INDEX(notations!$1:$7,7,ROW(H489))</f>
        <v>0</v>
      </c>
      <c r="I493" s="59" t="e">
        <f>IF($F493/$H493&lt;Configuration!$D$18,Configuration!$H$18,IF($F493/$H493&lt;Configuration!$D$17,Configuration!$H$17,IF($F493/$H493&lt;=Configuration!$D$16,Configuration!$H$16,Configuration!$H$15)))</f>
        <v>#DIV/0!</v>
      </c>
      <c r="L493" s="54"/>
      <c r="M493" s="54"/>
      <c r="N493" s="54"/>
      <c r="O493" s="54"/>
      <c r="P493" s="54"/>
      <c r="Q493" s="54"/>
      <c r="R493" s="54"/>
      <c r="S493" s="54"/>
    </row>
    <row r="494" spans="1:19" x14ac:dyDescent="0.25">
      <c r="A494" s="44">
        <f>IF(B494="","",INDEX(notations!$1:$7,2,ROW(B490)))</f>
        <v>0</v>
      </c>
      <c r="B494" s="58">
        <f>INDEX(notations!$1:$7,1,ROW(B490))</f>
        <v>0</v>
      </c>
      <c r="C494" s="45">
        <f>INDEX(notations!$1:$7,3,ROW(B490))</f>
        <v>0</v>
      </c>
      <c r="D494" s="45">
        <f>INDEX(notations!$1:$7,5,ROW(D490))</f>
        <v>0</v>
      </c>
      <c r="E494" s="45">
        <f>INDEX(notations!$1:$7,6,ROW(E490))</f>
        <v>0</v>
      </c>
      <c r="F494" s="44">
        <f>IF(E494="","",VLOOKUP($D$2,notations!$B$9:$SJ$250,ROW(D488)+1,FALSE))</f>
        <v>0</v>
      </c>
      <c r="G494" s="44" t="s">
        <v>101</v>
      </c>
      <c r="H494" s="44">
        <f xml:space="preserve"> INDEX(notations!$1:$7,7,ROW(H490))</f>
        <v>0</v>
      </c>
      <c r="I494" s="59" t="e">
        <f>IF($F494/$H494&lt;Configuration!$D$18,Configuration!$H$18,IF($F494/$H494&lt;Configuration!$D$17,Configuration!$H$17,IF($F494/$H494&lt;=Configuration!$D$16,Configuration!$H$16,Configuration!$H$15)))</f>
        <v>#DIV/0!</v>
      </c>
      <c r="L494" s="54"/>
      <c r="M494" s="54"/>
      <c r="N494" s="54"/>
      <c r="O494" s="54"/>
      <c r="P494" s="54"/>
      <c r="Q494" s="54"/>
      <c r="R494" s="54"/>
      <c r="S494" s="54"/>
    </row>
    <row r="495" spans="1:19" x14ac:dyDescent="0.25">
      <c r="A495" s="44">
        <f>IF(B495="","",INDEX(notations!$1:$7,2,ROW(B491)))</f>
        <v>0</v>
      </c>
      <c r="B495" s="58">
        <f>INDEX(notations!$1:$7,1,ROW(B491))</f>
        <v>0</v>
      </c>
      <c r="C495" s="45">
        <f>INDEX(notations!$1:$7,3,ROW(B491))</f>
        <v>0</v>
      </c>
      <c r="D495" s="45">
        <f>INDEX(notations!$1:$7,5,ROW(D491))</f>
        <v>0</v>
      </c>
      <c r="E495" s="45">
        <f>INDEX(notations!$1:$7,6,ROW(E491))</f>
        <v>0</v>
      </c>
      <c r="F495" s="44">
        <f>IF(E495="","",VLOOKUP($D$2,notations!$B$9:$SJ$250,ROW(D489)+1,FALSE))</f>
        <v>0</v>
      </c>
      <c r="G495" s="44" t="s">
        <v>101</v>
      </c>
      <c r="H495" s="44">
        <f xml:space="preserve"> INDEX(notations!$1:$7,7,ROW(H491))</f>
        <v>0</v>
      </c>
      <c r="I495" s="59" t="e">
        <f>IF($F495/$H495&lt;Configuration!$D$18,Configuration!$H$18,IF($F495/$H495&lt;Configuration!$D$17,Configuration!$H$17,IF($F495/$H495&lt;=Configuration!$D$16,Configuration!$H$16,Configuration!$H$15)))</f>
        <v>#DIV/0!</v>
      </c>
      <c r="L495" s="54"/>
      <c r="M495" s="54"/>
      <c r="N495" s="54"/>
      <c r="O495" s="54"/>
      <c r="P495" s="54"/>
      <c r="Q495" s="54"/>
      <c r="R495" s="54"/>
      <c r="S495" s="54"/>
    </row>
    <row r="496" spans="1:19" x14ac:dyDescent="0.25">
      <c r="A496" s="44">
        <f>IF(B496="","",INDEX(notations!$1:$7,2,ROW(B492)))</f>
        <v>0</v>
      </c>
      <c r="B496" s="58">
        <f>INDEX(notations!$1:$7,1,ROW(B492))</f>
        <v>0</v>
      </c>
      <c r="C496" s="45">
        <f>INDEX(notations!$1:$7,3,ROW(B492))</f>
        <v>0</v>
      </c>
      <c r="D496" s="45">
        <f>INDEX(notations!$1:$7,5,ROW(D492))</f>
        <v>0</v>
      </c>
      <c r="E496" s="45">
        <f>INDEX(notations!$1:$7,6,ROW(E492))</f>
        <v>0</v>
      </c>
      <c r="F496" s="44">
        <f>IF(E496="","",VLOOKUP($D$2,notations!$B$9:$SJ$250,ROW(D490)+1,FALSE))</f>
        <v>0</v>
      </c>
      <c r="G496" s="44" t="s">
        <v>101</v>
      </c>
      <c r="H496" s="44">
        <f xml:space="preserve"> INDEX(notations!$1:$7,7,ROW(H492))</f>
        <v>0</v>
      </c>
      <c r="I496" s="59" t="e">
        <f>IF($F496/$H496&lt;Configuration!$D$18,Configuration!$H$18,IF($F496/$H496&lt;Configuration!$D$17,Configuration!$H$17,IF($F496/$H496&lt;=Configuration!$D$16,Configuration!$H$16,Configuration!$H$15)))</f>
        <v>#DIV/0!</v>
      </c>
      <c r="L496" s="54"/>
      <c r="M496" s="54"/>
      <c r="N496" s="54"/>
      <c r="O496" s="54"/>
      <c r="P496" s="54"/>
      <c r="Q496" s="54"/>
      <c r="R496" s="54"/>
      <c r="S496" s="54"/>
    </row>
    <row r="497" spans="1:19" x14ac:dyDescent="0.25">
      <c r="A497" s="44">
        <f>IF(B497="","",INDEX(notations!$1:$7,2,ROW(B493)))</f>
        <v>0</v>
      </c>
      <c r="B497" s="58">
        <f>INDEX(notations!$1:$7,1,ROW(B493))</f>
        <v>0</v>
      </c>
      <c r="C497" s="45">
        <f>INDEX(notations!$1:$7,3,ROW(B493))</f>
        <v>0</v>
      </c>
      <c r="D497" s="45">
        <f>INDEX(notations!$1:$7,5,ROW(D493))</f>
        <v>0</v>
      </c>
      <c r="E497" s="45">
        <f>INDEX(notations!$1:$7,6,ROW(E493))</f>
        <v>0</v>
      </c>
      <c r="F497" s="44">
        <f>IF(E497="","",VLOOKUP($D$2,notations!$B$9:$SJ$250,ROW(D491)+1,FALSE))</f>
        <v>0</v>
      </c>
      <c r="G497" s="44" t="s">
        <v>101</v>
      </c>
      <c r="H497" s="44">
        <f xml:space="preserve"> INDEX(notations!$1:$7,7,ROW(H493))</f>
        <v>0</v>
      </c>
      <c r="I497" s="59" t="e">
        <f>IF($F497/$H497&lt;Configuration!$D$18,Configuration!$H$18,IF($F497/$H497&lt;Configuration!$D$17,Configuration!$H$17,IF($F497/$H497&lt;=Configuration!$D$16,Configuration!$H$16,Configuration!$H$15)))</f>
        <v>#DIV/0!</v>
      </c>
      <c r="L497" s="54"/>
      <c r="M497" s="54"/>
      <c r="N497" s="54"/>
      <c r="O497" s="54"/>
      <c r="P497" s="54"/>
      <c r="Q497" s="54"/>
      <c r="R497" s="54"/>
      <c r="S497" s="54"/>
    </row>
    <row r="498" spans="1:19" x14ac:dyDescent="0.25">
      <c r="A498" s="44">
        <f>IF(B498="","",INDEX(notations!$1:$7,2,ROW(B494)))</f>
        <v>0</v>
      </c>
      <c r="B498" s="58">
        <f>INDEX(notations!$1:$7,1,ROW(B494))</f>
        <v>0</v>
      </c>
      <c r="C498" s="45">
        <f>INDEX(notations!$1:$7,3,ROW(B494))</f>
        <v>0</v>
      </c>
      <c r="D498" s="45">
        <f>INDEX(notations!$1:$7,5,ROW(D494))</f>
        <v>0</v>
      </c>
      <c r="E498" s="45">
        <f>INDEX(notations!$1:$7,6,ROW(E494))</f>
        <v>0</v>
      </c>
      <c r="F498" s="44">
        <f>IF(E498="","",VLOOKUP($D$2,notations!$B$9:$SJ$250,ROW(D492)+1,FALSE))</f>
        <v>0</v>
      </c>
      <c r="G498" s="44" t="s">
        <v>101</v>
      </c>
      <c r="H498" s="44">
        <f xml:space="preserve"> INDEX(notations!$1:$7,7,ROW(H494))</f>
        <v>0</v>
      </c>
      <c r="I498" s="59" t="e">
        <f>IF($F498/$H498&lt;Configuration!$D$18,Configuration!$H$18,IF($F498/$H498&lt;Configuration!$D$17,Configuration!$H$17,IF($F498/$H498&lt;=Configuration!$D$16,Configuration!$H$16,Configuration!$H$15)))</f>
        <v>#DIV/0!</v>
      </c>
      <c r="L498" s="54"/>
      <c r="M498" s="54"/>
      <c r="N498" s="54"/>
      <c r="O498" s="54"/>
      <c r="P498" s="54"/>
      <c r="Q498" s="54"/>
      <c r="R498" s="54"/>
      <c r="S498" s="54"/>
    </row>
    <row r="499" spans="1:19" x14ac:dyDescent="0.25">
      <c r="A499" s="44">
        <f>IF(B499="","",INDEX(notations!$1:$7,2,ROW(B495)))</f>
        <v>0</v>
      </c>
      <c r="B499" s="58">
        <f>INDEX(notations!$1:$7,1,ROW(B495))</f>
        <v>0</v>
      </c>
      <c r="C499" s="45">
        <f>INDEX(notations!$1:$7,3,ROW(B495))</f>
        <v>0</v>
      </c>
      <c r="D499" s="45">
        <f>INDEX(notations!$1:$7,5,ROW(D495))</f>
        <v>0</v>
      </c>
      <c r="E499" s="45">
        <f>INDEX(notations!$1:$7,6,ROW(E495))</f>
        <v>0</v>
      </c>
      <c r="F499" s="44">
        <f>IF(E499="","",VLOOKUP($D$2,notations!$B$9:$SJ$250,ROW(D493)+1,FALSE))</f>
        <v>0</v>
      </c>
      <c r="G499" s="44" t="s">
        <v>101</v>
      </c>
      <c r="H499" s="44">
        <f xml:space="preserve"> INDEX(notations!$1:$7,7,ROW(H495))</f>
        <v>0</v>
      </c>
      <c r="I499" s="59" t="e">
        <f>IF($F499/$H499&lt;Configuration!$D$18,Configuration!$H$18,IF($F499/$H499&lt;Configuration!$D$17,Configuration!$H$17,IF($F499/$H499&lt;=Configuration!$D$16,Configuration!$H$16,Configuration!$H$15)))</f>
        <v>#DIV/0!</v>
      </c>
      <c r="L499" s="54"/>
      <c r="M499" s="54"/>
      <c r="N499" s="54"/>
      <c r="O499" s="54"/>
      <c r="P499" s="54"/>
      <c r="Q499" s="54"/>
      <c r="R499" s="54"/>
      <c r="S499" s="54"/>
    </row>
    <row r="500" spans="1:19" x14ac:dyDescent="0.25">
      <c r="A500" s="44">
        <f>IF(B500="","",INDEX(notations!$1:$7,2,ROW(B496)))</f>
        <v>0</v>
      </c>
      <c r="B500" s="58">
        <f>INDEX(notations!$1:$7,1,ROW(B496))</f>
        <v>0</v>
      </c>
      <c r="C500" s="45">
        <f>INDEX(notations!$1:$7,3,ROW(B496))</f>
        <v>0</v>
      </c>
      <c r="D500" s="45">
        <f>INDEX(notations!$1:$7,5,ROW(D496))</f>
        <v>0</v>
      </c>
      <c r="E500" s="45">
        <f>INDEX(notations!$1:$7,6,ROW(E496))</f>
        <v>0</v>
      </c>
      <c r="F500" s="44">
        <f>IF(E500="","",VLOOKUP($D$2,notations!$B$9:$SJ$250,ROW(D494)+1,FALSE))</f>
        <v>0</v>
      </c>
      <c r="G500" s="44" t="s">
        <v>101</v>
      </c>
      <c r="H500" s="44">
        <f xml:space="preserve"> INDEX(notations!$1:$7,7,ROW(H496))</f>
        <v>0</v>
      </c>
      <c r="I500" s="59" t="e">
        <f>IF($F500/$H500&lt;Configuration!$D$18,Configuration!$H$18,IF($F500/$H500&lt;Configuration!$D$17,Configuration!$H$17,IF($F500/$H500&lt;=Configuration!$D$16,Configuration!$H$16,Configuration!$H$15)))</f>
        <v>#DIV/0!</v>
      </c>
      <c r="S500" s="54"/>
    </row>
    <row r="501" spans="1:19" x14ac:dyDescent="0.25">
      <c r="A501" s="44">
        <f>IF(B501="","",INDEX(notations!$1:$7,2,ROW(B497)))</f>
        <v>0</v>
      </c>
      <c r="B501" s="58">
        <f>INDEX(notations!$1:$7,1,ROW(B497))</f>
        <v>0</v>
      </c>
      <c r="C501" s="45">
        <f>INDEX(notations!$1:$7,3,ROW(B497))</f>
        <v>0</v>
      </c>
      <c r="D501" s="45">
        <f>INDEX(notations!$1:$7,5,ROW(D497))</f>
        <v>0</v>
      </c>
      <c r="E501" s="45">
        <f>INDEX(notations!$1:$7,6,ROW(E497))</f>
        <v>0</v>
      </c>
      <c r="F501" s="44">
        <f>IF(E501="","",VLOOKUP($D$2,notations!$B$9:$SJ$250,ROW(D495)+1,FALSE))</f>
        <v>0</v>
      </c>
      <c r="G501" s="44" t="s">
        <v>101</v>
      </c>
      <c r="H501" s="44">
        <f xml:space="preserve"> INDEX(notations!$1:$7,7,ROW(H497))</f>
        <v>0</v>
      </c>
      <c r="I501" s="59" t="e">
        <f>IF($F501/$H501&lt;Configuration!$D$18,Configuration!$H$18,IF($F501/$H501&lt;Configuration!$D$17,Configuration!$H$17,IF($F501/$H501&lt;=Configuration!$D$16,Configuration!$H$16,Configuration!$H$15)))</f>
        <v>#DIV/0!</v>
      </c>
    </row>
  </sheetData>
  <autoFilter ref="A7:I501">
    <filterColumn colId="5" showButton="0"/>
    <filterColumn colId="6" showButton="0"/>
    <filterColumn colId="7" showButton="0"/>
  </autoFilter>
  <mergeCells count="18">
    <mergeCell ref="I1:J1"/>
    <mergeCell ref="A1:D1"/>
    <mergeCell ref="A2:B2"/>
    <mergeCell ref="L6:M6"/>
    <mergeCell ref="C3:D3"/>
    <mergeCell ref="A6:D6"/>
    <mergeCell ref="L27:M27"/>
    <mergeCell ref="L15:M15"/>
    <mergeCell ref="L8:L11"/>
    <mergeCell ref="L12:L14"/>
    <mergeCell ref="F7:I7"/>
    <mergeCell ref="L16:L21"/>
    <mergeCell ref="L22:M22"/>
    <mergeCell ref="L23:M23"/>
    <mergeCell ref="L24:L26"/>
    <mergeCell ref="L7:M7"/>
    <mergeCell ref="A3:B3"/>
    <mergeCell ref="E3:E6"/>
  </mergeCells>
  <conditionalFormatting sqref="Q8:Q27">
    <cfRule type="cellIs" priority="77" operator="notBetween">
      <formula>$N$6</formula>
      <formula>$P$3</formula>
    </cfRule>
  </conditionalFormatting>
  <conditionalFormatting sqref="C8:I501">
    <cfRule type="containsErrors" dxfId="42" priority="75">
      <formula>ISERROR(C8)</formula>
    </cfRule>
  </conditionalFormatting>
  <conditionalFormatting sqref="E2">
    <cfRule type="cellIs" dxfId="41" priority="73" stopIfTrue="1" operator="notEqual">
      <formula>""</formula>
    </cfRule>
  </conditionalFormatting>
  <conditionalFormatting sqref="E3:E6">
    <cfRule type="cellIs" dxfId="40" priority="72" operator="notEqual">
      <formula>""</formula>
    </cfRule>
  </conditionalFormatting>
  <conditionalFormatting sqref="I2:J5">
    <cfRule type="cellIs" priority="71" operator="equal">
      <formula>""""""</formula>
    </cfRule>
  </conditionalFormatting>
  <conditionalFormatting sqref="I2:I5">
    <cfRule type="cellIs" dxfId="39" priority="70" operator="notEqual">
      <formula>""</formula>
    </cfRule>
  </conditionalFormatting>
  <conditionalFormatting sqref="J2:J5">
    <cfRule type="cellIs" dxfId="38" priority="69" operator="notEqual">
      <formula>""</formula>
    </cfRule>
  </conditionalFormatting>
  <conditionalFormatting sqref="A8:H501">
    <cfRule type="cellIs" dxfId="37" priority="74" operator="equal">
      <formula>0</formula>
    </cfRule>
  </conditionalFormatting>
  <conditionalFormatting sqref="R8:R27">
    <cfRule type="containsErrors" dxfId="36" priority="54">
      <formula>ISERROR(R8)</formula>
    </cfRule>
  </conditionalFormatting>
  <conditionalFormatting sqref="N8">
    <cfRule type="containsText" dxfId="35" priority="49" operator="containsText" text="Maths">
      <formula>NOT(ISERROR(SEARCH("Maths",N8)))</formula>
    </cfRule>
  </conditionalFormatting>
  <conditionalFormatting sqref="N8">
    <cfRule type="containsText" dxfId="34" priority="42" operator="containsText" text="civique">
      <formula>NOT(ISERROR(SEARCH("civique",N8)))</formula>
    </cfRule>
    <cfRule type="containsText" dxfId="33" priority="43" operator="containsText" text="art">
      <formula>NOT(ISERROR(SEARCH("art",N8)))</formula>
    </cfRule>
    <cfRule type="containsText" dxfId="32" priority="44" operator="containsText" text="Histoire">
      <formula>NOT(ISERROR(SEARCH("Histoire",N8)))</formula>
    </cfRule>
    <cfRule type="containsText" dxfId="31" priority="45" operator="containsText" text="Sciences">
      <formula>NOT(ISERROR(SEARCH("Sciences",N8)))</formula>
    </cfRule>
    <cfRule type="containsText" dxfId="30" priority="46" operator="containsText" text="LV">
      <formula>NOT(ISERROR(SEARCH("LV",N8)))</formula>
    </cfRule>
    <cfRule type="containsText" dxfId="29" priority="47" operator="containsText" text="EPS">
      <formula>NOT(ISERROR(SEARCH("EPS",N8)))</formula>
    </cfRule>
    <cfRule type="containsText" dxfId="28" priority="48" operator="containsText" text="FR">
      <formula>NOT(ISERROR(SEARCH("FR",N8)))</formula>
    </cfRule>
  </conditionalFormatting>
  <conditionalFormatting sqref="N9:N27">
    <cfRule type="containsText" dxfId="27" priority="41" operator="containsText" text="Maths">
      <formula>NOT(ISERROR(SEARCH("Maths",N9)))</formula>
    </cfRule>
  </conditionalFormatting>
  <conditionalFormatting sqref="N9:N27">
    <cfRule type="containsText" dxfId="26" priority="34" operator="containsText" text="civique">
      <formula>NOT(ISERROR(SEARCH("civique",N9)))</formula>
    </cfRule>
    <cfRule type="containsText" dxfId="25" priority="35" operator="containsText" text="art">
      <formula>NOT(ISERROR(SEARCH("art",N9)))</formula>
    </cfRule>
    <cfRule type="containsText" dxfId="24" priority="36" operator="containsText" text="Histoire">
      <formula>NOT(ISERROR(SEARCH("Histoire",N9)))</formula>
    </cfRule>
    <cfRule type="containsText" dxfId="23" priority="37" operator="containsText" text="Sciences">
      <formula>NOT(ISERROR(SEARCH("Sciences",N9)))</formula>
    </cfRule>
    <cfRule type="containsText" dxfId="22" priority="38" operator="containsText" text="LV">
      <formula>NOT(ISERROR(SEARCH("LV",N9)))</formula>
    </cfRule>
    <cfRule type="containsText" dxfId="21" priority="39" operator="containsText" text="EPS">
      <formula>NOT(ISERROR(SEARCH("EPS",N9)))</formula>
    </cfRule>
    <cfRule type="containsText" dxfId="20" priority="40" operator="containsText" text="FR">
      <formula>NOT(ISERROR(SEARCH("FR",N9)))</formula>
    </cfRule>
  </conditionalFormatting>
  <conditionalFormatting sqref="AD8:AD27">
    <cfRule type="cellIs" priority="17" operator="notBetween">
      <formula>$N$6</formula>
      <formula>$P$3</formula>
    </cfRule>
  </conditionalFormatting>
  <dataValidations count="1">
    <dataValidation type="list" allowBlank="1" showInputMessage="1" showErrorMessage="1" prompt="Sélection le nom" sqref="C2">
      <formula1>Listeeleves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5" operator="equal" id="{20F17055-1E76-4781-930F-CD2E707DE79C}">
            <xm:f>Configuration!$H$18</xm:f>
            <x14:dxf>
              <fill>
                <patternFill>
                  <bgColor rgb="FFFF0000"/>
                </patternFill>
              </fill>
            </x14:dxf>
          </x14:cfRule>
          <x14:cfRule type="cellIs" priority="66" operator="equal" id="{A0688285-1C9C-4BB1-A10C-AEACE804402E}">
            <xm:f>Configuration!$H$17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67" operator="equal" id="{9067CC07-5C4E-4DCA-A72B-80932063AB2C}">
            <xm:f>Configuration!$H$16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68" operator="equal" id="{E1042AF8-D488-42A2-9195-F7DF37DA968E}">
            <xm:f>Configuration!$H$15</xm:f>
            <x14:dxf>
              <font>
                <color auto="1"/>
              </font>
              <fill>
                <patternFill>
                  <bgColor rgb="FF00B0F0"/>
                </patternFill>
              </fill>
            </x14:dxf>
          </x14:cfRule>
          <xm:sqref>I8:I501</xm:sqref>
        </x14:conditionalFormatting>
        <x14:conditionalFormatting xmlns:xm="http://schemas.microsoft.com/office/excel/2006/main">
          <x14:cfRule type="cellIs" priority="50" operator="equal" id="{0FDC9F26-CE74-4536-BF01-8C67D15D70E1}">
            <xm:f>Configuration!$H$18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D8C2B72D-CB67-4F9B-91B9-9D149BE11FFB}">
            <xm:f>Configuration!$H$17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52" operator="equal" id="{EC6AB7CF-7FC9-4A1D-87B5-25CFDABA252C}">
            <xm:f>Configuration!$H$16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53" operator="equal" id="{98F5899F-E853-4F3F-8A72-4A1D01691BBB}">
            <xm:f>Configuration!$H$15</xm:f>
            <x14:dxf>
              <font>
                <color auto="1"/>
              </font>
              <fill>
                <patternFill>
                  <bgColor rgb="FF00B0F0"/>
                </patternFill>
              </fill>
            </x14:dxf>
          </x14:cfRule>
          <xm:sqref>R8:R27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50"/>
  <sheetViews>
    <sheetView zoomScale="85" zoomScaleNormal="85" workbookViewId="0">
      <pane ySplit="9" topLeftCell="A10" activePane="bottomLeft" state="frozen"/>
      <selection pane="bottomLeft" activeCell="H3" sqref="H3"/>
    </sheetView>
  </sheetViews>
  <sheetFormatPr baseColWidth="10" defaultRowHeight="15" x14ac:dyDescent="0.25"/>
  <cols>
    <col min="1" max="1" width="3.28515625" customWidth="1"/>
    <col min="2" max="2" width="15" customWidth="1"/>
    <col min="3" max="3" width="16" customWidth="1"/>
    <col min="4" max="5" width="11.42578125" style="79"/>
    <col min="6" max="6" width="22.28515625" style="79" customWidth="1"/>
    <col min="7" max="41" width="11.42578125" style="55"/>
  </cols>
  <sheetData>
    <row r="1" spans="1:6" s="55" customFormat="1" ht="15.75" thickBot="1" x14ac:dyDescent="0.3">
      <c r="D1" s="82"/>
      <c r="E1" s="82"/>
      <c r="F1" s="82"/>
    </row>
    <row r="2" spans="1:6" s="55" customFormat="1" ht="29.25" thickBot="1" x14ac:dyDescent="0.5">
      <c r="A2" s="169" t="s">
        <v>119</v>
      </c>
      <c r="B2" s="170"/>
      <c r="C2" s="170"/>
      <c r="D2" s="170"/>
      <c r="E2" s="170"/>
      <c r="F2" s="171"/>
    </row>
    <row r="3" spans="1:6" s="55" customFormat="1" x14ac:dyDescent="0.25">
      <c r="D3" s="82"/>
      <c r="E3" s="82"/>
      <c r="F3" s="82"/>
    </row>
    <row r="4" spans="1:6" s="55" customFormat="1" ht="15.75" thickBot="1" x14ac:dyDescent="0.3">
      <c r="A4" s="168" t="s">
        <v>118</v>
      </c>
      <c r="B4" s="168"/>
      <c r="D4" s="82"/>
      <c r="E4" s="82"/>
      <c r="F4" s="82"/>
    </row>
    <row r="5" spans="1:6" s="55" customFormat="1" ht="15.75" thickBot="1" x14ac:dyDescent="0.3">
      <c r="B5" s="165" t="s">
        <v>54</v>
      </c>
      <c r="C5" s="166"/>
      <c r="D5" s="166"/>
      <c r="E5" s="166"/>
      <c r="F5" s="167"/>
    </row>
    <row r="6" spans="1:6" s="55" customFormat="1" x14ac:dyDescent="0.25">
      <c r="B6" s="172" t="s">
        <v>117</v>
      </c>
      <c r="C6" s="172"/>
      <c r="D6" s="172"/>
      <c r="E6" s="83">
        <f>HLOOKUP($B$5,notations!D6:SJ7,2,FALSE)</f>
        <v>15</v>
      </c>
      <c r="F6" s="82"/>
    </row>
    <row r="7" spans="1:6" s="55" customFormat="1" x14ac:dyDescent="0.25">
      <c r="D7" s="82"/>
      <c r="E7" s="82"/>
      <c r="F7" s="82"/>
    </row>
    <row r="8" spans="1:6" s="55" customFormat="1" x14ac:dyDescent="0.25">
      <c r="D8" s="82"/>
      <c r="E8" s="82"/>
      <c r="F8" s="82"/>
    </row>
    <row r="9" spans="1:6" x14ac:dyDescent="0.25">
      <c r="A9" s="81" t="s">
        <v>41</v>
      </c>
      <c r="B9" s="81" t="s">
        <v>116</v>
      </c>
      <c r="C9" s="81" t="s">
        <v>115</v>
      </c>
      <c r="D9" s="81" t="s">
        <v>70</v>
      </c>
      <c r="E9" s="81" t="s">
        <v>114</v>
      </c>
      <c r="F9" s="81" t="s">
        <v>113</v>
      </c>
    </row>
    <row r="10" spans="1:6" x14ac:dyDescent="0.25">
      <c r="A10" s="80">
        <f t="shared" ref="A10:A41" si="0">IF(B10=0,"",ROW(A1))</f>
        <v>1</v>
      </c>
      <c r="B10" s="80" t="str">
        <f>IF('Liste élèves'!$B9="","",'Liste élèves'!$B9)</f>
        <v>ALONI</v>
      </c>
      <c r="C10" s="80" t="str">
        <f>IF('Liste élèves'!$C9="","",'Liste élèves'!$C9)</f>
        <v>Frédéric</v>
      </c>
      <c r="D10" s="44">
        <f>IF($C10="","",HLOOKUP($B$5,notations!$D$6:$SJ$250,ROW(B3)+1,FALSE))</f>
        <v>15</v>
      </c>
      <c r="E10" s="59">
        <f>$D10/$E$6</f>
        <v>1</v>
      </c>
      <c r="F10" s="59" t="str">
        <f>IF(D10="","",IF($E10&lt;Configuration!$D$18,Configuration!$H$18,IF($E10&lt;Configuration!$D$17,Configuration!$H$17,IF($E10&lt;=Configuration!$D$16,Configuration!$H$16,Configuration!$H$15))))</f>
        <v>Très bonne maîtrise</v>
      </c>
    </row>
    <row r="11" spans="1:6" x14ac:dyDescent="0.25">
      <c r="A11" s="80">
        <f t="shared" si="0"/>
        <v>2</v>
      </c>
      <c r="B11" s="80" t="str">
        <f>IF('Liste élèves'!$B10="","",'Liste élèves'!$B10)</f>
        <v>BABINO</v>
      </c>
      <c r="C11" s="80" t="str">
        <f>IF('Liste élèves'!$C10="","",'Liste élèves'!$C10)</f>
        <v>Mathilde</v>
      </c>
      <c r="D11" s="44">
        <f>IF($C11="","",HLOOKUP($B$5,notations!$D$6:$SJ$250,ROW(B4)+1,FALSE))</f>
        <v>10</v>
      </c>
      <c r="E11" s="59">
        <f t="shared" ref="E11:E74" si="1">$D11/$E$6</f>
        <v>0.66666666666666663</v>
      </c>
      <c r="F11" s="59" t="str">
        <f>IF(D11="","",IF($E11&lt;Configuration!$D$18,Configuration!$H$18,IF($E11&lt;Configuration!$D$17,Configuration!$H$17,IF($E11&lt;=Configuration!$D$16,Configuration!$H$16,Configuration!$H$15))))</f>
        <v>Bonne maîtrise</v>
      </c>
    </row>
    <row r="12" spans="1:6" x14ac:dyDescent="0.25">
      <c r="A12" s="80">
        <f t="shared" si="0"/>
        <v>3</v>
      </c>
      <c r="B12" s="80" t="str">
        <f>IF('Liste élèves'!$B11="","",'Liste élèves'!$B11)</f>
        <v>FARMONT</v>
      </c>
      <c r="C12" s="80" t="str">
        <f>IF('Liste élèves'!$C11="","",'Liste élèves'!$C11)</f>
        <v>Roger</v>
      </c>
      <c r="D12" s="44">
        <f>IF($C12="","",HLOOKUP($B$5,notations!$D$6:$SJ$250,ROW(B5)+1,FALSE))</f>
        <v>3</v>
      </c>
      <c r="E12" s="59">
        <f t="shared" si="1"/>
        <v>0.2</v>
      </c>
      <c r="F12" s="59" t="str">
        <f>IF(D12="","",IF($E12&lt;Configuration!$D$18,Configuration!$H$18,IF($E12&lt;Configuration!$D$17,Configuration!$H$17,IF($E12&lt;=Configuration!$D$16,Configuration!$H$16,Configuration!$H$15))))</f>
        <v>Maîtrise insuffisante</v>
      </c>
    </row>
    <row r="13" spans="1:6" x14ac:dyDescent="0.25">
      <c r="A13" s="80">
        <f t="shared" si="0"/>
        <v>4</v>
      </c>
      <c r="B13" s="80" t="str">
        <f>IF('Liste élèves'!$B12="","",'Liste élèves'!$B12)</f>
        <v>GAIDONI</v>
      </c>
      <c r="C13" s="80" t="str">
        <f>IF('Liste élèves'!$C12="","",'Liste élèves'!$C12)</f>
        <v>Sylvie</v>
      </c>
      <c r="D13" s="44">
        <f>IF($C13="","",HLOOKUP($B$5,notations!$D$6:$SJ$250,ROW(B6)+1,FALSE))</f>
        <v>8</v>
      </c>
      <c r="E13" s="59">
        <f t="shared" si="1"/>
        <v>0.53333333333333333</v>
      </c>
      <c r="F13" s="59" t="str">
        <f>IF(D13="","",IF($E13&lt;Configuration!$D$18,Configuration!$H$18,IF($E13&lt;Configuration!$D$17,Configuration!$H$17,IF($E13&lt;=Configuration!$D$16,Configuration!$H$16,Configuration!$H$15))))</f>
        <v>Maîtrise partielle</v>
      </c>
    </row>
    <row r="14" spans="1:6" x14ac:dyDescent="0.25">
      <c r="A14" s="80">
        <f t="shared" si="0"/>
        <v>5</v>
      </c>
      <c r="B14" s="80" t="str">
        <f>IF('Liste élèves'!$B13="","",'Liste élèves'!$B13)</f>
        <v>LUBERTO</v>
      </c>
      <c r="C14" s="80" t="str">
        <f>IF('Liste élèves'!$C13="","",'Liste élèves'!$C13)</f>
        <v>Lana</v>
      </c>
      <c r="D14" s="44">
        <f>IF($C14="","",HLOOKUP($B$5,notations!$D$6:$SJ$250,ROW(B7)+1,FALSE))</f>
        <v>1</v>
      </c>
      <c r="E14" s="59">
        <f t="shared" si="1"/>
        <v>6.6666666666666666E-2</v>
      </c>
      <c r="F14" s="59" t="str">
        <f>IF(D14="","",IF($E14&lt;Configuration!$D$18,Configuration!$H$18,IF($E14&lt;Configuration!$D$17,Configuration!$H$17,IF($E14&lt;=Configuration!$D$16,Configuration!$H$16,Configuration!$H$15))))</f>
        <v>Maîtrise insuffisante</v>
      </c>
    </row>
    <row r="15" spans="1:6" x14ac:dyDescent="0.25">
      <c r="A15" s="80">
        <f t="shared" si="0"/>
        <v>6</v>
      </c>
      <c r="B15" s="80" t="str">
        <f>IF('Liste élèves'!$B14="","",'Liste élèves'!$B14)</f>
        <v>FARANDOLE</v>
      </c>
      <c r="C15" s="80" t="str">
        <f>IF('Liste élèves'!$C14="","",'Liste élèves'!$C14)</f>
        <v>Jana</v>
      </c>
      <c r="D15" s="44">
        <f>IF($C15="","",HLOOKUP($B$5,notations!$D$6:$SJ$250,ROW(B8)+1,FALSE))</f>
        <v>14</v>
      </c>
      <c r="E15" s="59">
        <f t="shared" si="1"/>
        <v>0.93333333333333335</v>
      </c>
      <c r="F15" s="59" t="str">
        <f>IF(D15="","",IF($E15&lt;Configuration!$D$18,Configuration!$H$18,IF($E15&lt;Configuration!$D$17,Configuration!$H$17,IF($E15&lt;=Configuration!$D$16,Configuration!$H$16,Configuration!$H$15))))</f>
        <v>Très bonne maîtrise</v>
      </c>
    </row>
    <row r="16" spans="1:6" x14ac:dyDescent="0.25">
      <c r="A16" s="80">
        <f t="shared" si="0"/>
        <v>7</v>
      </c>
      <c r="B16" s="80" t="str">
        <f>IF('Liste élèves'!$B15="","",'Liste élèves'!$B15)</f>
        <v>SOPHIE</v>
      </c>
      <c r="C16" s="80" t="str">
        <f>IF('Liste élèves'!$C15="","",'Liste élèves'!$C15)</f>
        <v>Riana</v>
      </c>
      <c r="D16" s="44">
        <f>IF($C16="","",HLOOKUP($B$5,notations!$D$6:$SJ$250,ROW(B9)+1,FALSE))</f>
        <v>13</v>
      </c>
      <c r="E16" s="59">
        <f t="shared" si="1"/>
        <v>0.8666666666666667</v>
      </c>
      <c r="F16" s="59" t="str">
        <f>IF(D16="","",IF($E16&lt;Configuration!$D$18,Configuration!$H$18,IF($E16&lt;Configuration!$D$17,Configuration!$H$17,IF($E16&lt;=Configuration!$D$16,Configuration!$H$16,Configuration!$H$15))))</f>
        <v>Très bonne maîtrise</v>
      </c>
    </row>
    <row r="17" spans="1:6" x14ac:dyDescent="0.25">
      <c r="A17" s="80">
        <f t="shared" si="0"/>
        <v>8</v>
      </c>
      <c r="B17" s="80" t="str">
        <f>IF('Liste élèves'!$B16="","",'Liste élèves'!$B16)</f>
        <v>BERTHELO</v>
      </c>
      <c r="C17" s="80" t="str">
        <f>IF('Liste élèves'!$C16="","",'Liste élèves'!$C16)</f>
        <v>Adam</v>
      </c>
      <c r="D17" s="44">
        <f>IF($C17="","",HLOOKUP($B$5,notations!$D$6:$SJ$250,ROW(B10)+1,FALSE))</f>
        <v>7</v>
      </c>
      <c r="E17" s="59">
        <f t="shared" si="1"/>
        <v>0.46666666666666667</v>
      </c>
      <c r="F17" s="59" t="str">
        <f>IF(D17="","",IF($E17&lt;Configuration!$D$18,Configuration!$H$18,IF($E17&lt;Configuration!$D$17,Configuration!$H$17,IF($E17&lt;=Configuration!$D$16,Configuration!$H$16,Configuration!$H$15))))</f>
        <v>Maîtrise partielle</v>
      </c>
    </row>
    <row r="18" spans="1:6" x14ac:dyDescent="0.25">
      <c r="A18" s="80">
        <f t="shared" si="0"/>
        <v>9</v>
      </c>
      <c r="B18" s="80" t="str">
        <f>IF('Liste élèves'!$B17="","",'Liste élèves'!$B17)</f>
        <v>DRATIRO</v>
      </c>
      <c r="C18" s="80" t="str">
        <f>IF('Liste élèves'!$C17="","",'Liste élèves'!$C17)</f>
        <v>Ludovic</v>
      </c>
      <c r="D18" s="44">
        <f>IF($C18="","",HLOOKUP($B$5,notations!$D$6:$SJ$250,ROW(B11)+1,FALSE))</f>
        <v>9</v>
      </c>
      <c r="E18" s="59">
        <f t="shared" si="1"/>
        <v>0.6</v>
      </c>
      <c r="F18" s="59" t="str">
        <f>IF(D18="","",IF($E18&lt;Configuration!$D$18,Configuration!$H$18,IF($E18&lt;Configuration!$D$17,Configuration!$H$17,IF($E18&lt;=Configuration!$D$16,Configuration!$H$16,Configuration!$H$15))))</f>
        <v>Bonne maîtrise</v>
      </c>
    </row>
    <row r="19" spans="1:6" x14ac:dyDescent="0.25">
      <c r="A19" s="80">
        <f t="shared" si="0"/>
        <v>10</v>
      </c>
      <c r="B19" s="80" t="str">
        <f>IF('Liste élèves'!$B18="","",'Liste élèves'!$B18)</f>
        <v>PARTINO</v>
      </c>
      <c r="C19" s="80" t="str">
        <f>IF('Liste élèves'!$C18="","",'Liste élèves'!$C18)</f>
        <v>Bolie</v>
      </c>
      <c r="D19" s="44">
        <f>IF($C19="","",HLOOKUP($B$5,notations!$D$6:$SJ$250,ROW(B12)+1,FALSE))</f>
        <v>11</v>
      </c>
      <c r="E19" s="59">
        <f t="shared" si="1"/>
        <v>0.73333333333333328</v>
      </c>
      <c r="F19" s="59" t="str">
        <f>IF(D19="","",IF($E19&lt;Configuration!$D$18,Configuration!$H$18,IF($E19&lt;Configuration!$D$17,Configuration!$H$17,IF($E19&lt;=Configuration!$D$16,Configuration!$H$16,Configuration!$H$15))))</f>
        <v>Bonne maîtrise</v>
      </c>
    </row>
    <row r="20" spans="1:6" x14ac:dyDescent="0.25">
      <c r="A20" s="80">
        <f t="shared" si="0"/>
        <v>11</v>
      </c>
      <c r="B20" s="80" t="str">
        <f>IF('Liste élèves'!$B19="","",'Liste élèves'!$B19)</f>
        <v>SATHALIAN</v>
      </c>
      <c r="C20" s="80" t="str">
        <f>IF('Liste élèves'!$C19="","",'Liste élèves'!$C19)</f>
        <v>Frédéric</v>
      </c>
      <c r="D20" s="44">
        <f>IF($C20="","",HLOOKUP($B$5,notations!$D$6:$SJ$250,ROW(B13)+1,FALSE))</f>
        <v>12</v>
      </c>
      <c r="E20" s="59">
        <f t="shared" si="1"/>
        <v>0.8</v>
      </c>
      <c r="F20" s="59" t="str">
        <f>IF(D20="","",IF($E20&lt;Configuration!$D$18,Configuration!$H$18,IF($E20&lt;Configuration!$D$17,Configuration!$H$17,IF($E20&lt;=Configuration!$D$16,Configuration!$H$16,Configuration!$H$15))))</f>
        <v>Très bonne maîtrise</v>
      </c>
    </row>
    <row r="21" spans="1:6" x14ac:dyDescent="0.25">
      <c r="A21" s="80">
        <f t="shared" si="0"/>
        <v>12</v>
      </c>
      <c r="B21" s="80" t="str">
        <f>IF('Liste élèves'!$B20="","",'Liste élèves'!$B20)</f>
        <v>SATHALIAN</v>
      </c>
      <c r="C21" s="80" t="str">
        <f>IF('Liste élèves'!$C20="","",'Liste élèves'!$C20)</f>
        <v>Karim</v>
      </c>
      <c r="D21" s="44">
        <f>IF($C21="","",HLOOKUP($B$5,notations!$D$6:$SJ$250,ROW(B14)+1,FALSE))</f>
        <v>10</v>
      </c>
      <c r="E21" s="59">
        <f t="shared" si="1"/>
        <v>0.66666666666666663</v>
      </c>
      <c r="F21" s="59" t="str">
        <f>IF(D21="","",IF($E21&lt;Configuration!$D$18,Configuration!$H$18,IF($E21&lt;Configuration!$D$17,Configuration!$H$17,IF($E21&lt;=Configuration!$D$16,Configuration!$H$16,Configuration!$H$15))))</f>
        <v>Bonne maîtrise</v>
      </c>
    </row>
    <row r="22" spans="1:6" x14ac:dyDescent="0.25">
      <c r="A22" s="80">
        <f t="shared" si="0"/>
        <v>13</v>
      </c>
      <c r="B22" s="80" t="str">
        <f>IF('Liste élèves'!$B21="","",'Liste élèves'!$B21)</f>
        <v>RENAN</v>
      </c>
      <c r="C22" s="80" t="str">
        <f>IF('Liste élèves'!$C21="","",'Liste élèves'!$C21)</f>
        <v>Julie</v>
      </c>
      <c r="D22" s="44">
        <f>IF($C22="","",HLOOKUP($B$5,notations!$D$6:$SJ$250,ROW(B15)+1,FALSE))</f>
        <v>15</v>
      </c>
      <c r="E22" s="59">
        <f t="shared" si="1"/>
        <v>1</v>
      </c>
      <c r="F22" s="59" t="str">
        <f>IF(D22="","",IF($E22&lt;Configuration!$D$18,Configuration!$H$18,IF($E22&lt;Configuration!$D$17,Configuration!$H$17,IF($E22&lt;=Configuration!$D$16,Configuration!$H$16,Configuration!$H$15))))</f>
        <v>Très bonne maîtrise</v>
      </c>
    </row>
    <row r="23" spans="1:6" x14ac:dyDescent="0.25">
      <c r="A23" s="80">
        <f t="shared" si="0"/>
        <v>14</v>
      </c>
      <c r="B23" s="80" t="str">
        <f>IF('Liste élèves'!$B22="","",'Liste élèves'!$B22)</f>
        <v>JUSTIN</v>
      </c>
      <c r="C23" s="80" t="str">
        <f>IF('Liste élèves'!$C22="","",'Liste élèves'!$C22)</f>
        <v>Mathieux</v>
      </c>
      <c r="D23" s="44">
        <f>IF($C23="","",HLOOKUP($B$5,notations!$D$6:$SJ$250,ROW(B16)+1,FALSE))</f>
        <v>13</v>
      </c>
      <c r="E23" s="59">
        <f t="shared" si="1"/>
        <v>0.8666666666666667</v>
      </c>
      <c r="F23" s="59" t="str">
        <f>IF(D23="","",IF($E23&lt;Configuration!$D$18,Configuration!$H$18,IF($E23&lt;Configuration!$D$17,Configuration!$H$17,IF($E23&lt;=Configuration!$D$16,Configuration!$H$16,Configuration!$H$15))))</f>
        <v>Très bonne maîtrise</v>
      </c>
    </row>
    <row r="24" spans="1:6" x14ac:dyDescent="0.25">
      <c r="A24" s="80">
        <f t="shared" si="0"/>
        <v>15</v>
      </c>
      <c r="B24" s="80" t="str">
        <f>IF('Liste élèves'!$B23="","",'Liste élèves'!$B23)</f>
        <v>NATALIAN</v>
      </c>
      <c r="C24" s="80" t="str">
        <f>IF('Liste élèves'!$C23="","",'Liste élèves'!$C23)</f>
        <v>Dany</v>
      </c>
      <c r="D24" s="44">
        <f>IF($C24="","",HLOOKUP($B$5,notations!$D$6:$SJ$250,ROW(B17)+1,FALSE))</f>
        <v>13</v>
      </c>
      <c r="E24" s="59">
        <f t="shared" si="1"/>
        <v>0.8666666666666667</v>
      </c>
      <c r="F24" s="59" t="str">
        <f>IF(D24="","",IF($E24&lt;Configuration!$D$18,Configuration!$H$18,IF($E24&lt;Configuration!$D$17,Configuration!$H$17,IF($E24&lt;=Configuration!$D$16,Configuration!$H$16,Configuration!$H$15))))</f>
        <v>Très bonne maîtrise</v>
      </c>
    </row>
    <row r="25" spans="1:6" x14ac:dyDescent="0.25">
      <c r="A25" s="80">
        <f t="shared" si="0"/>
        <v>16</v>
      </c>
      <c r="B25" s="80" t="str">
        <f>IF('Liste élèves'!$B24="","",'Liste élèves'!$B24)</f>
        <v/>
      </c>
      <c r="C25" s="80" t="str">
        <f>IF('Liste élèves'!$C24="","",'Liste élèves'!$C24)</f>
        <v/>
      </c>
      <c r="D25" s="44" t="str">
        <f>IF($C25="","",HLOOKUP($B$5,notations!$D$6:$SJ$250,ROW(B18)+1,FALSE))</f>
        <v/>
      </c>
      <c r="E25" s="59" t="e">
        <f t="shared" si="1"/>
        <v>#VALUE!</v>
      </c>
      <c r="F25" s="59" t="str">
        <f>IF(D25="","",IF($E25&lt;Configuration!$D$18,Configuration!$H$18,IF($E25&lt;Configuration!$D$17,Configuration!$H$17,IF($E25&lt;=Configuration!$D$16,Configuration!$H$16,Configuration!$H$15))))</f>
        <v/>
      </c>
    </row>
    <row r="26" spans="1:6" x14ac:dyDescent="0.25">
      <c r="A26" s="80">
        <f t="shared" si="0"/>
        <v>17</v>
      </c>
      <c r="B26" s="80" t="str">
        <f>IF('Liste élèves'!$B25="","",'Liste élèves'!$B25)</f>
        <v/>
      </c>
      <c r="C26" s="80" t="str">
        <f>IF('Liste élèves'!$C25="","",'Liste élèves'!$C25)</f>
        <v/>
      </c>
      <c r="D26" s="44" t="str">
        <f>IF($C26="","",HLOOKUP($B$5,notations!$D$6:$SJ$250,ROW(B19)+1,FALSE))</f>
        <v/>
      </c>
      <c r="E26" s="59" t="e">
        <f t="shared" si="1"/>
        <v>#VALUE!</v>
      </c>
      <c r="F26" s="59" t="str">
        <f>IF(D26="","",IF($E26&lt;Configuration!$D$18,Configuration!$H$18,IF($E26&lt;Configuration!$D$17,Configuration!$H$17,IF($E26&lt;=Configuration!$D$16,Configuration!$H$16,Configuration!$H$15))))</f>
        <v/>
      </c>
    </row>
    <row r="27" spans="1:6" x14ac:dyDescent="0.25">
      <c r="A27" s="80">
        <f t="shared" si="0"/>
        <v>18</v>
      </c>
      <c r="B27" s="80" t="str">
        <f>IF('Liste élèves'!$B26="","",'Liste élèves'!$B26)</f>
        <v/>
      </c>
      <c r="C27" s="80" t="str">
        <f>IF('Liste élèves'!$C26="","",'Liste élèves'!$C26)</f>
        <v/>
      </c>
      <c r="D27" s="44" t="str">
        <f>IF($C27="","",HLOOKUP($B$5,notations!$D$6:$SJ$250,ROW(B20)+1,FALSE))</f>
        <v/>
      </c>
      <c r="E27" s="59" t="e">
        <f t="shared" si="1"/>
        <v>#VALUE!</v>
      </c>
      <c r="F27" s="59" t="str">
        <f>IF(D27="","",IF($E27&lt;Configuration!$D$18,Configuration!$H$18,IF($E27&lt;Configuration!$D$17,Configuration!$H$17,IF($E27&lt;=Configuration!$D$16,Configuration!$H$16,Configuration!$H$15))))</f>
        <v/>
      </c>
    </row>
    <row r="28" spans="1:6" x14ac:dyDescent="0.25">
      <c r="A28" s="80">
        <f t="shared" si="0"/>
        <v>19</v>
      </c>
      <c r="B28" s="80" t="str">
        <f>IF('Liste élèves'!$B27="","",'Liste élèves'!$B27)</f>
        <v/>
      </c>
      <c r="C28" s="80" t="str">
        <f>IF('Liste élèves'!$C27="","",'Liste élèves'!$C27)</f>
        <v/>
      </c>
      <c r="D28" s="44" t="str">
        <f>IF($C28="","",HLOOKUP($B$5,notations!$D$6:$SJ$250,ROW(B21)+1,FALSE))</f>
        <v/>
      </c>
      <c r="E28" s="59" t="e">
        <f t="shared" si="1"/>
        <v>#VALUE!</v>
      </c>
      <c r="F28" s="59" t="str">
        <f>IF(D28="","",IF($E28&lt;Configuration!$D$18,Configuration!$H$18,IF($E28&lt;Configuration!$D$17,Configuration!$H$17,IF($E28&lt;=Configuration!$D$16,Configuration!$H$16,Configuration!$H$15))))</f>
        <v/>
      </c>
    </row>
    <row r="29" spans="1:6" x14ac:dyDescent="0.25">
      <c r="A29" s="80">
        <f t="shared" si="0"/>
        <v>20</v>
      </c>
      <c r="B29" s="80" t="str">
        <f>IF('Liste élèves'!$B28="","",'Liste élèves'!$B28)</f>
        <v/>
      </c>
      <c r="C29" s="80" t="str">
        <f>IF('Liste élèves'!$C28="","",'Liste élèves'!$C28)</f>
        <v/>
      </c>
      <c r="D29" s="44" t="str">
        <f>IF($C29="","",HLOOKUP($B$5,notations!$D$6:$SJ$250,ROW(B22)+1,FALSE))</f>
        <v/>
      </c>
      <c r="E29" s="59" t="e">
        <f t="shared" si="1"/>
        <v>#VALUE!</v>
      </c>
      <c r="F29" s="59" t="str">
        <f>IF(D29="","",IF($E29&lt;Configuration!$D$18,Configuration!$H$18,IF($E29&lt;Configuration!$D$17,Configuration!$H$17,IF($E29&lt;=Configuration!$D$16,Configuration!$H$16,Configuration!$H$15))))</f>
        <v/>
      </c>
    </row>
    <row r="30" spans="1:6" x14ac:dyDescent="0.25">
      <c r="A30" s="80">
        <f t="shared" si="0"/>
        <v>21</v>
      </c>
      <c r="B30" s="80" t="str">
        <f>IF('Liste élèves'!$B29="","",'Liste élèves'!$B29)</f>
        <v/>
      </c>
      <c r="C30" s="80" t="str">
        <f>IF('Liste élèves'!$C29="","",'Liste élèves'!$C29)</f>
        <v/>
      </c>
      <c r="D30" s="44" t="str">
        <f>IF($C30="","",HLOOKUP($B$5,notations!$D$6:$SJ$250,ROW(B23)+1,FALSE))</f>
        <v/>
      </c>
      <c r="E30" s="59" t="e">
        <f t="shared" si="1"/>
        <v>#VALUE!</v>
      </c>
      <c r="F30" s="59" t="str">
        <f>IF(D30="","",IF($E30&lt;Configuration!$D$18,Configuration!$H$18,IF($E30&lt;Configuration!$D$17,Configuration!$H$17,IF($E30&lt;=Configuration!$D$16,Configuration!$H$16,Configuration!$H$15))))</f>
        <v/>
      </c>
    </row>
    <row r="31" spans="1:6" x14ac:dyDescent="0.25">
      <c r="A31" s="80">
        <f t="shared" si="0"/>
        <v>22</v>
      </c>
      <c r="B31" s="80" t="str">
        <f>IF('Liste élèves'!$B30="","",'Liste élèves'!$B30)</f>
        <v/>
      </c>
      <c r="C31" s="80" t="str">
        <f>IF('Liste élèves'!$C30="","",'Liste élèves'!$C30)</f>
        <v/>
      </c>
      <c r="D31" s="44" t="str">
        <f>IF($C31="","",HLOOKUP($B$5,notations!$D$6:$SJ$250,ROW(B24)+1,FALSE))</f>
        <v/>
      </c>
      <c r="E31" s="59" t="e">
        <f t="shared" si="1"/>
        <v>#VALUE!</v>
      </c>
      <c r="F31" s="59" t="str">
        <f>IF(D31="","",IF($E31&lt;Configuration!$D$18,Configuration!$H$18,IF($E31&lt;Configuration!$D$17,Configuration!$H$17,IF($E31&lt;=Configuration!$D$16,Configuration!$H$16,Configuration!$H$15))))</f>
        <v/>
      </c>
    </row>
    <row r="32" spans="1:6" x14ac:dyDescent="0.25">
      <c r="A32" s="80">
        <f t="shared" si="0"/>
        <v>23</v>
      </c>
      <c r="B32" s="80" t="str">
        <f>IF('Liste élèves'!$B31="","",'Liste élèves'!$B31)</f>
        <v/>
      </c>
      <c r="C32" s="80" t="str">
        <f>IF('Liste élèves'!$C31="","",'Liste élèves'!$C31)</f>
        <v/>
      </c>
      <c r="D32" s="44" t="str">
        <f>IF($C32="","",HLOOKUP($B$5,notations!$D$6:$SJ$250,ROW(B25)+1,FALSE))</f>
        <v/>
      </c>
      <c r="E32" s="59" t="e">
        <f t="shared" si="1"/>
        <v>#VALUE!</v>
      </c>
      <c r="F32" s="59" t="str">
        <f>IF(D32="","",IF($E32&lt;Configuration!$D$18,Configuration!$H$18,IF($E32&lt;Configuration!$D$17,Configuration!$H$17,IF($E32&lt;=Configuration!$D$16,Configuration!$H$16,Configuration!$H$15))))</f>
        <v/>
      </c>
    </row>
    <row r="33" spans="1:6" x14ac:dyDescent="0.25">
      <c r="A33" s="80">
        <f t="shared" si="0"/>
        <v>24</v>
      </c>
      <c r="B33" s="80" t="str">
        <f>IF('Liste élèves'!$B32="","",'Liste élèves'!$B32)</f>
        <v/>
      </c>
      <c r="C33" s="80" t="str">
        <f>IF('Liste élèves'!$C32="","",'Liste élèves'!$C32)</f>
        <v/>
      </c>
      <c r="D33" s="44" t="str">
        <f>IF($C33="","",HLOOKUP($B$5,notations!$D$6:$SJ$250,ROW(B26)+1,FALSE))</f>
        <v/>
      </c>
      <c r="E33" s="59" t="e">
        <f t="shared" si="1"/>
        <v>#VALUE!</v>
      </c>
      <c r="F33" s="59" t="str">
        <f>IF(D33="","",IF($E33&lt;Configuration!$D$18,Configuration!$H$18,IF($E33&lt;Configuration!$D$17,Configuration!$H$17,IF($E33&lt;=Configuration!$D$16,Configuration!$H$16,Configuration!$H$15))))</f>
        <v/>
      </c>
    </row>
    <row r="34" spans="1:6" x14ac:dyDescent="0.25">
      <c r="A34" s="80">
        <f t="shared" si="0"/>
        <v>25</v>
      </c>
      <c r="B34" s="80" t="str">
        <f>IF('Liste élèves'!$B33="","",'Liste élèves'!$B33)</f>
        <v/>
      </c>
      <c r="C34" s="80" t="str">
        <f>IF('Liste élèves'!$C33="","",'Liste élèves'!$C33)</f>
        <v/>
      </c>
      <c r="D34" s="44" t="str">
        <f>IF($C34="","",HLOOKUP($B$5,notations!$D$6:$SJ$250,ROW(B27)+1,FALSE))</f>
        <v/>
      </c>
      <c r="E34" s="59" t="e">
        <f t="shared" si="1"/>
        <v>#VALUE!</v>
      </c>
      <c r="F34" s="59" t="str">
        <f>IF(D34="","",IF($E34&lt;Configuration!$D$18,Configuration!$H$18,IF($E34&lt;Configuration!$D$17,Configuration!$H$17,IF($E34&lt;=Configuration!$D$16,Configuration!$H$16,Configuration!$H$15))))</f>
        <v/>
      </c>
    </row>
    <row r="35" spans="1:6" x14ac:dyDescent="0.25">
      <c r="A35" s="80">
        <f t="shared" si="0"/>
        <v>26</v>
      </c>
      <c r="B35" s="80" t="str">
        <f>IF('Liste élèves'!$B34="","",'Liste élèves'!$B34)</f>
        <v/>
      </c>
      <c r="C35" s="80" t="str">
        <f>IF('Liste élèves'!$C34="","",'Liste élèves'!$C34)</f>
        <v/>
      </c>
      <c r="D35" s="44" t="str">
        <f>IF($C35="","",HLOOKUP($B$5,notations!$D$6:$SJ$250,ROW(B28)+1,FALSE))</f>
        <v/>
      </c>
      <c r="E35" s="59" t="e">
        <f t="shared" si="1"/>
        <v>#VALUE!</v>
      </c>
      <c r="F35" s="59" t="str">
        <f>IF(D35="","",IF($E35&lt;Configuration!$D$18,Configuration!$H$18,IF($E35&lt;Configuration!$D$17,Configuration!$H$17,IF($E35&lt;=Configuration!$D$16,Configuration!$H$16,Configuration!$H$15))))</f>
        <v/>
      </c>
    </row>
    <row r="36" spans="1:6" x14ac:dyDescent="0.25">
      <c r="A36" s="80">
        <f t="shared" si="0"/>
        <v>27</v>
      </c>
      <c r="B36" s="80" t="str">
        <f>IF('Liste élèves'!$B35="","",'Liste élèves'!$B35)</f>
        <v/>
      </c>
      <c r="C36" s="80" t="str">
        <f>IF('Liste élèves'!$C35="","",'Liste élèves'!$C35)</f>
        <v/>
      </c>
      <c r="D36" s="44" t="str">
        <f>IF($C36="","",HLOOKUP($B$5,notations!$D$6:$SJ$250,ROW(B29)+1,FALSE))</f>
        <v/>
      </c>
      <c r="E36" s="59" t="e">
        <f t="shared" si="1"/>
        <v>#VALUE!</v>
      </c>
      <c r="F36" s="59" t="str">
        <f>IF(D36="","",IF($E36&lt;Configuration!$D$18,Configuration!$H$18,IF($E36&lt;Configuration!$D$17,Configuration!$H$17,IF($E36&lt;=Configuration!$D$16,Configuration!$H$16,Configuration!$H$15))))</f>
        <v/>
      </c>
    </row>
    <row r="37" spans="1:6" x14ac:dyDescent="0.25">
      <c r="A37" s="80">
        <f t="shared" si="0"/>
        <v>28</v>
      </c>
      <c r="B37" s="80" t="str">
        <f>IF('Liste élèves'!$B36="","",'Liste élèves'!$B36)</f>
        <v/>
      </c>
      <c r="C37" s="80" t="str">
        <f>IF('Liste élèves'!$C36="","",'Liste élèves'!$C36)</f>
        <v/>
      </c>
      <c r="D37" s="44" t="str">
        <f>IF($C37="","",HLOOKUP($B$5,notations!$D$6:$SJ$250,ROW(B30)+1,FALSE))</f>
        <v/>
      </c>
      <c r="E37" s="59" t="e">
        <f t="shared" si="1"/>
        <v>#VALUE!</v>
      </c>
      <c r="F37" s="59" t="str">
        <f>IF(D37="","",IF($E37&lt;Configuration!$D$18,Configuration!$H$18,IF($E37&lt;Configuration!$D$17,Configuration!$H$17,IF($E37&lt;=Configuration!$D$16,Configuration!$H$16,Configuration!$H$15))))</f>
        <v/>
      </c>
    </row>
    <row r="38" spans="1:6" x14ac:dyDescent="0.25">
      <c r="A38" s="80">
        <f t="shared" si="0"/>
        <v>29</v>
      </c>
      <c r="B38" s="80" t="str">
        <f>IF('Liste élèves'!$B37="","",'Liste élèves'!$B37)</f>
        <v/>
      </c>
      <c r="C38" s="80" t="str">
        <f>IF('Liste élèves'!$C37="","",'Liste élèves'!$C37)</f>
        <v/>
      </c>
      <c r="D38" s="44" t="str">
        <f>IF($C38="","",HLOOKUP($B$5,notations!$D$6:$SJ$250,ROW(B31)+1,FALSE))</f>
        <v/>
      </c>
      <c r="E38" s="59" t="e">
        <f t="shared" si="1"/>
        <v>#VALUE!</v>
      </c>
      <c r="F38" s="59" t="str">
        <f>IF(D38="","",IF($E38&lt;Configuration!$D$18,Configuration!$H$18,IF($E38&lt;Configuration!$D$17,Configuration!$H$17,IF($E38&lt;=Configuration!$D$16,Configuration!$H$16,Configuration!$H$15))))</f>
        <v/>
      </c>
    </row>
    <row r="39" spans="1:6" x14ac:dyDescent="0.25">
      <c r="A39" s="80">
        <f t="shared" si="0"/>
        <v>30</v>
      </c>
      <c r="B39" s="80" t="str">
        <f>IF('Liste élèves'!$B38="","",'Liste élèves'!$B38)</f>
        <v/>
      </c>
      <c r="C39" s="80" t="str">
        <f>IF('Liste élèves'!$C38="","",'Liste élèves'!$C38)</f>
        <v/>
      </c>
      <c r="D39" s="44" t="str">
        <f>IF($C39="","",HLOOKUP($B$5,notations!$D$6:$SJ$250,ROW(B32)+1,FALSE))</f>
        <v/>
      </c>
      <c r="E39" s="59" t="e">
        <f t="shared" si="1"/>
        <v>#VALUE!</v>
      </c>
      <c r="F39" s="59" t="str">
        <f>IF(D39="","",IF($E39&lt;Configuration!$D$18,Configuration!$H$18,IF($E39&lt;Configuration!$D$17,Configuration!$H$17,IF($E39&lt;=Configuration!$D$16,Configuration!$H$16,Configuration!$H$15))))</f>
        <v/>
      </c>
    </row>
    <row r="40" spans="1:6" x14ac:dyDescent="0.25">
      <c r="A40" s="80">
        <f t="shared" si="0"/>
        <v>31</v>
      </c>
      <c r="B40" s="80" t="str">
        <f>IF('Liste élèves'!$B39="","",'Liste élèves'!$B39)</f>
        <v/>
      </c>
      <c r="C40" s="80" t="str">
        <f>IF('Liste élèves'!$C39="","",'Liste élèves'!$C39)</f>
        <v/>
      </c>
      <c r="D40" s="44" t="str">
        <f>IF($C40="","",HLOOKUP($B$5,notations!$D$6:$SJ$250,ROW(B33)+1,FALSE))</f>
        <v/>
      </c>
      <c r="E40" s="59" t="e">
        <f t="shared" si="1"/>
        <v>#VALUE!</v>
      </c>
      <c r="F40" s="59" t="str">
        <f>IF(D40="","",IF($E40&lt;Configuration!$D$18,Configuration!$H$18,IF($E40&lt;Configuration!$D$17,Configuration!$H$17,IF($E40&lt;=Configuration!$D$16,Configuration!$H$16,Configuration!$H$15))))</f>
        <v/>
      </c>
    </row>
    <row r="41" spans="1:6" x14ac:dyDescent="0.25">
      <c r="A41" s="80">
        <f t="shared" si="0"/>
        <v>32</v>
      </c>
      <c r="B41" s="80" t="str">
        <f>IF('Liste élèves'!$B40="","",'Liste élèves'!$B40)</f>
        <v/>
      </c>
      <c r="C41" s="80" t="str">
        <f>IF('Liste élèves'!$C40="","",'Liste élèves'!$C40)</f>
        <v/>
      </c>
      <c r="D41" s="44" t="str">
        <f>IF($C41="","",HLOOKUP($B$5,notations!$D$6:$SJ$250,ROW(B34)+1,FALSE))</f>
        <v/>
      </c>
      <c r="E41" s="59" t="e">
        <f t="shared" si="1"/>
        <v>#VALUE!</v>
      </c>
      <c r="F41" s="59" t="str">
        <f>IF(D41="","",IF($E41&lt;Configuration!$D$18,Configuration!$H$18,IF($E41&lt;Configuration!$D$17,Configuration!$H$17,IF($E41&lt;=Configuration!$D$16,Configuration!$H$16,Configuration!$H$15))))</f>
        <v/>
      </c>
    </row>
    <row r="42" spans="1:6" x14ac:dyDescent="0.25">
      <c r="A42" s="80">
        <f t="shared" ref="A42:A73" si="2">IF(B42=0,"",ROW(A33))</f>
        <v>33</v>
      </c>
      <c r="B42" s="80" t="str">
        <f>IF('Liste élèves'!$B41="","",'Liste élèves'!$B41)</f>
        <v/>
      </c>
      <c r="C42" s="80" t="str">
        <f>IF('Liste élèves'!$C41="","",'Liste élèves'!$C41)</f>
        <v/>
      </c>
      <c r="D42" s="44" t="str">
        <f>IF($C42="","",HLOOKUP($B$5,notations!$D$6:$SJ$250,ROW(B35)+1,FALSE))</f>
        <v/>
      </c>
      <c r="E42" s="59" t="e">
        <f t="shared" si="1"/>
        <v>#VALUE!</v>
      </c>
      <c r="F42" s="59" t="str">
        <f>IF(D42="","",IF($E42&lt;Configuration!$D$18,Configuration!$H$18,IF($E42&lt;Configuration!$D$17,Configuration!$H$17,IF($E42&lt;=Configuration!$D$16,Configuration!$H$16,Configuration!$H$15))))</f>
        <v/>
      </c>
    </row>
    <row r="43" spans="1:6" x14ac:dyDescent="0.25">
      <c r="A43" s="80">
        <f t="shared" si="2"/>
        <v>34</v>
      </c>
      <c r="B43" s="80" t="str">
        <f>IF('Liste élèves'!$B42="","",'Liste élèves'!$B42)</f>
        <v/>
      </c>
      <c r="C43" s="80" t="str">
        <f>IF('Liste élèves'!$C42="","",'Liste élèves'!$C42)</f>
        <v/>
      </c>
      <c r="D43" s="44" t="str">
        <f>IF($C43="","",HLOOKUP($B$5,notations!$D$6:$SJ$250,ROW(B36)+1,FALSE))</f>
        <v/>
      </c>
      <c r="E43" s="59" t="e">
        <f t="shared" si="1"/>
        <v>#VALUE!</v>
      </c>
      <c r="F43" s="59" t="str">
        <f>IF(D43="","",IF($E43&lt;Configuration!$D$18,Configuration!$H$18,IF($E43&lt;Configuration!$D$17,Configuration!$H$17,IF($E43&lt;=Configuration!$D$16,Configuration!$H$16,Configuration!$H$15))))</f>
        <v/>
      </c>
    </row>
    <row r="44" spans="1:6" x14ac:dyDescent="0.25">
      <c r="A44" s="80">
        <f t="shared" si="2"/>
        <v>35</v>
      </c>
      <c r="B44" s="80" t="str">
        <f>IF('Liste élèves'!$B43="","",'Liste élèves'!$B43)</f>
        <v/>
      </c>
      <c r="C44" s="80" t="str">
        <f>IF('Liste élèves'!$C43="","",'Liste élèves'!$C43)</f>
        <v/>
      </c>
      <c r="D44" s="44" t="str">
        <f>IF($C44="","",HLOOKUP($B$5,notations!$D$6:$SJ$250,ROW(B37)+1,FALSE))</f>
        <v/>
      </c>
      <c r="E44" s="59" t="e">
        <f t="shared" si="1"/>
        <v>#VALUE!</v>
      </c>
      <c r="F44" s="59" t="str">
        <f>IF(D44="","",IF($E44&lt;Configuration!$D$18,Configuration!$H$18,IF($E44&lt;Configuration!$D$17,Configuration!$H$17,IF($E44&lt;=Configuration!$D$16,Configuration!$H$16,Configuration!$H$15))))</f>
        <v/>
      </c>
    </row>
    <row r="45" spans="1:6" x14ac:dyDescent="0.25">
      <c r="A45" s="80">
        <f t="shared" si="2"/>
        <v>36</v>
      </c>
      <c r="B45" s="80" t="str">
        <f>IF('Liste élèves'!$B44="","",'Liste élèves'!$B44)</f>
        <v/>
      </c>
      <c r="C45" s="80" t="str">
        <f>IF('Liste élèves'!$C44="","",'Liste élèves'!$C44)</f>
        <v/>
      </c>
      <c r="D45" s="44" t="str">
        <f>IF($C45="","",HLOOKUP($B$5,notations!$D$6:$SJ$250,ROW(B38)+1,FALSE))</f>
        <v/>
      </c>
      <c r="E45" s="59" t="e">
        <f t="shared" si="1"/>
        <v>#VALUE!</v>
      </c>
      <c r="F45" s="59" t="str">
        <f>IF(D45="","",IF($E45&lt;Configuration!$D$18,Configuration!$H$18,IF($E45&lt;Configuration!$D$17,Configuration!$H$17,IF($E45&lt;=Configuration!$D$16,Configuration!$H$16,Configuration!$H$15))))</f>
        <v/>
      </c>
    </row>
    <row r="46" spans="1:6" x14ac:dyDescent="0.25">
      <c r="A46" s="80">
        <f t="shared" si="2"/>
        <v>37</v>
      </c>
      <c r="B46" s="80" t="str">
        <f>IF('Liste élèves'!$B45="","",'Liste élèves'!$B45)</f>
        <v/>
      </c>
      <c r="C46" s="80" t="str">
        <f>IF('Liste élèves'!$C45="","",'Liste élèves'!$C45)</f>
        <v/>
      </c>
      <c r="D46" s="44" t="str">
        <f>IF($C46="","",HLOOKUP($B$5,notations!$D$6:$SJ$250,ROW(B39)+1,FALSE))</f>
        <v/>
      </c>
      <c r="E46" s="59" t="e">
        <f t="shared" si="1"/>
        <v>#VALUE!</v>
      </c>
      <c r="F46" s="59" t="str">
        <f>IF(D46="","",IF($E46&lt;Configuration!$D$18,Configuration!$H$18,IF($E46&lt;Configuration!$D$17,Configuration!$H$17,IF($E46&lt;=Configuration!$D$16,Configuration!$H$16,Configuration!$H$15))))</f>
        <v/>
      </c>
    </row>
    <row r="47" spans="1:6" x14ac:dyDescent="0.25">
      <c r="A47" s="80">
        <f t="shared" si="2"/>
        <v>38</v>
      </c>
      <c r="B47" s="80" t="str">
        <f>IF('Liste élèves'!$B46="","",'Liste élèves'!$B46)</f>
        <v/>
      </c>
      <c r="C47" s="80" t="str">
        <f>IF('Liste élèves'!$C46="","",'Liste élèves'!$C46)</f>
        <v/>
      </c>
      <c r="D47" s="44" t="str">
        <f>IF($C47="","",HLOOKUP($B$5,notations!$D$6:$SJ$250,ROW(B40)+1,FALSE))</f>
        <v/>
      </c>
      <c r="E47" s="59" t="e">
        <f t="shared" si="1"/>
        <v>#VALUE!</v>
      </c>
      <c r="F47" s="59" t="str">
        <f>IF(D47="","",IF($E47&lt;Configuration!$D$18,Configuration!$H$18,IF($E47&lt;Configuration!$D$17,Configuration!$H$17,IF($E47&lt;=Configuration!$D$16,Configuration!$H$16,Configuration!$H$15))))</f>
        <v/>
      </c>
    </row>
    <row r="48" spans="1:6" x14ac:dyDescent="0.25">
      <c r="A48" s="80">
        <f t="shared" si="2"/>
        <v>39</v>
      </c>
      <c r="B48" s="80" t="str">
        <f>IF('Liste élèves'!$B47="","",'Liste élèves'!$B47)</f>
        <v/>
      </c>
      <c r="C48" s="80" t="str">
        <f>IF('Liste élèves'!$C47="","",'Liste élèves'!$C47)</f>
        <v/>
      </c>
      <c r="D48" s="44" t="str">
        <f>IF($C48="","",HLOOKUP($B$5,notations!$D$6:$SJ$250,ROW(B41)+1,FALSE))</f>
        <v/>
      </c>
      <c r="E48" s="59" t="e">
        <f t="shared" si="1"/>
        <v>#VALUE!</v>
      </c>
      <c r="F48" s="59" t="str">
        <f>IF(D48="","",IF($E48&lt;Configuration!$D$18,Configuration!$H$18,IF($E48&lt;Configuration!$D$17,Configuration!$H$17,IF($E48&lt;=Configuration!$D$16,Configuration!$H$16,Configuration!$H$15))))</f>
        <v/>
      </c>
    </row>
    <row r="49" spans="1:6" x14ac:dyDescent="0.25">
      <c r="A49" s="80">
        <f t="shared" si="2"/>
        <v>40</v>
      </c>
      <c r="B49" s="80" t="str">
        <f>IF('Liste élèves'!$B48="","",'Liste élèves'!$B48)</f>
        <v/>
      </c>
      <c r="C49" s="80" t="str">
        <f>IF('Liste élèves'!$C48="","",'Liste élèves'!$C48)</f>
        <v/>
      </c>
      <c r="D49" s="44" t="str">
        <f>IF($C49="","",HLOOKUP($B$5,notations!$D$6:$SJ$250,ROW(B42)+1,FALSE))</f>
        <v/>
      </c>
      <c r="E49" s="59" t="e">
        <f t="shared" si="1"/>
        <v>#VALUE!</v>
      </c>
      <c r="F49" s="59" t="str">
        <f>IF(D49="","",IF($E49&lt;Configuration!$D$18,Configuration!$H$18,IF($E49&lt;Configuration!$D$17,Configuration!$H$17,IF($E49&lt;=Configuration!$D$16,Configuration!$H$16,Configuration!$H$15))))</f>
        <v/>
      </c>
    </row>
    <row r="50" spans="1:6" x14ac:dyDescent="0.25">
      <c r="A50" s="80">
        <f t="shared" si="2"/>
        <v>41</v>
      </c>
      <c r="B50" s="80" t="str">
        <f>IF('Liste élèves'!$B49="","",'Liste élèves'!$B49)</f>
        <v/>
      </c>
      <c r="C50" s="80" t="str">
        <f>IF('Liste élèves'!$C49="","",'Liste élèves'!$C49)</f>
        <v/>
      </c>
      <c r="D50" s="44" t="str">
        <f>IF($C50="","",HLOOKUP($B$5,notations!$D$6:$SJ$250,ROW(B43)+1,FALSE))</f>
        <v/>
      </c>
      <c r="E50" s="59" t="e">
        <f t="shared" si="1"/>
        <v>#VALUE!</v>
      </c>
      <c r="F50" s="59" t="str">
        <f>IF(D50="","",IF($E50&lt;Configuration!$D$18,Configuration!$H$18,IF($E50&lt;Configuration!$D$17,Configuration!$H$17,IF($E50&lt;=Configuration!$D$16,Configuration!$H$16,Configuration!$H$15))))</f>
        <v/>
      </c>
    </row>
    <row r="51" spans="1:6" x14ac:dyDescent="0.25">
      <c r="A51" s="80">
        <f t="shared" si="2"/>
        <v>42</v>
      </c>
      <c r="B51" s="80" t="str">
        <f>IF('Liste élèves'!$B50="","",'Liste élèves'!$B50)</f>
        <v/>
      </c>
      <c r="C51" s="80" t="str">
        <f>IF('Liste élèves'!$C50="","",'Liste élèves'!$C50)</f>
        <v/>
      </c>
      <c r="D51" s="44" t="str">
        <f>IF($C51="","",HLOOKUP($B$5,notations!$D$6:$SJ$250,ROW(B44)+1,FALSE))</f>
        <v/>
      </c>
      <c r="E51" s="59" t="e">
        <f t="shared" si="1"/>
        <v>#VALUE!</v>
      </c>
      <c r="F51" s="59" t="str">
        <f>IF(D51="","",IF($E51&lt;Configuration!$D$18,Configuration!$H$18,IF($E51&lt;Configuration!$D$17,Configuration!$H$17,IF($E51&lt;=Configuration!$D$16,Configuration!$H$16,Configuration!$H$15))))</f>
        <v/>
      </c>
    </row>
    <row r="52" spans="1:6" x14ac:dyDescent="0.25">
      <c r="A52" s="80">
        <f t="shared" si="2"/>
        <v>43</v>
      </c>
      <c r="B52" s="80" t="str">
        <f>IF('Liste élèves'!$B51="","",'Liste élèves'!$B51)</f>
        <v/>
      </c>
      <c r="C52" s="80" t="str">
        <f>IF('Liste élèves'!$C51="","",'Liste élèves'!$C51)</f>
        <v/>
      </c>
      <c r="D52" s="44" t="str">
        <f>IF($C52="","",HLOOKUP($B$5,notations!$D$6:$SJ$250,ROW(B45)+1,FALSE))</f>
        <v/>
      </c>
      <c r="E52" s="59" t="e">
        <f t="shared" si="1"/>
        <v>#VALUE!</v>
      </c>
      <c r="F52" s="59" t="str">
        <f>IF(D52="","",IF($E52&lt;Configuration!$D$18,Configuration!$H$18,IF($E52&lt;Configuration!$D$17,Configuration!$H$17,IF($E52&lt;=Configuration!$D$16,Configuration!$H$16,Configuration!$H$15))))</f>
        <v/>
      </c>
    </row>
    <row r="53" spans="1:6" x14ac:dyDescent="0.25">
      <c r="A53" s="80">
        <f t="shared" si="2"/>
        <v>44</v>
      </c>
      <c r="B53" s="80" t="str">
        <f>IF('Liste élèves'!$B52="","",'Liste élèves'!$B52)</f>
        <v/>
      </c>
      <c r="C53" s="80" t="str">
        <f>IF('Liste élèves'!$C52="","",'Liste élèves'!$C52)</f>
        <v/>
      </c>
      <c r="D53" s="44" t="str">
        <f>IF($C53="","",HLOOKUP($B$5,notations!$D$6:$SJ$250,ROW(B46)+1,FALSE))</f>
        <v/>
      </c>
      <c r="E53" s="59" t="e">
        <f t="shared" si="1"/>
        <v>#VALUE!</v>
      </c>
      <c r="F53" s="59" t="str">
        <f>IF(D53="","",IF($E53&lt;Configuration!$D$18,Configuration!$H$18,IF($E53&lt;Configuration!$D$17,Configuration!$H$17,IF($E53&lt;=Configuration!$D$16,Configuration!$H$16,Configuration!$H$15))))</f>
        <v/>
      </c>
    </row>
    <row r="54" spans="1:6" x14ac:dyDescent="0.25">
      <c r="A54" s="80">
        <f t="shared" si="2"/>
        <v>45</v>
      </c>
      <c r="B54" s="80" t="str">
        <f>IF('Liste élèves'!$B53="","",'Liste élèves'!$B53)</f>
        <v/>
      </c>
      <c r="C54" s="80" t="str">
        <f>IF('Liste élèves'!$C53="","",'Liste élèves'!$C53)</f>
        <v/>
      </c>
      <c r="D54" s="44" t="str">
        <f>IF($C54="","",HLOOKUP($B$5,notations!$D$6:$SJ$250,ROW(B47)+1,FALSE))</f>
        <v/>
      </c>
      <c r="E54" s="59" t="e">
        <f t="shared" si="1"/>
        <v>#VALUE!</v>
      </c>
      <c r="F54" s="59" t="str">
        <f>IF(D54="","",IF($E54&lt;Configuration!$D$18,Configuration!$H$18,IF($E54&lt;Configuration!$D$17,Configuration!$H$17,IF($E54&lt;=Configuration!$D$16,Configuration!$H$16,Configuration!$H$15))))</f>
        <v/>
      </c>
    </row>
    <row r="55" spans="1:6" x14ac:dyDescent="0.25">
      <c r="A55" s="80">
        <f t="shared" si="2"/>
        <v>46</v>
      </c>
      <c r="B55" s="80" t="str">
        <f>IF('Liste élèves'!$B54="","",'Liste élèves'!$B54)</f>
        <v/>
      </c>
      <c r="C55" s="80" t="str">
        <f>IF('Liste élèves'!$C54="","",'Liste élèves'!$C54)</f>
        <v/>
      </c>
      <c r="D55" s="44" t="str">
        <f>IF($C55="","",HLOOKUP($B$5,notations!$D$6:$SJ$250,ROW(B48)+1,FALSE))</f>
        <v/>
      </c>
      <c r="E55" s="59" t="e">
        <f t="shared" si="1"/>
        <v>#VALUE!</v>
      </c>
      <c r="F55" s="59" t="str">
        <f>IF(D55="","",IF($E55&lt;Configuration!$D$18,Configuration!$H$18,IF($E55&lt;Configuration!$D$17,Configuration!$H$17,IF($E55&lt;=Configuration!$D$16,Configuration!$H$16,Configuration!$H$15))))</f>
        <v/>
      </c>
    </row>
    <row r="56" spans="1:6" x14ac:dyDescent="0.25">
      <c r="A56" s="80">
        <f t="shared" si="2"/>
        <v>47</v>
      </c>
      <c r="B56" s="80" t="str">
        <f>IF('Liste élèves'!$B55="","",'Liste élèves'!$B55)</f>
        <v/>
      </c>
      <c r="C56" s="80" t="str">
        <f>IF('Liste élèves'!$C55="","",'Liste élèves'!$C55)</f>
        <v/>
      </c>
      <c r="D56" s="44" t="str">
        <f>IF($C56="","",HLOOKUP($B$5,notations!$D$6:$SJ$250,ROW(B49)+1,FALSE))</f>
        <v/>
      </c>
      <c r="E56" s="59" t="e">
        <f t="shared" si="1"/>
        <v>#VALUE!</v>
      </c>
      <c r="F56" s="59" t="str">
        <f>IF(D56="","",IF($E56&lt;Configuration!$D$18,Configuration!$H$18,IF($E56&lt;Configuration!$D$17,Configuration!$H$17,IF($E56&lt;=Configuration!$D$16,Configuration!$H$16,Configuration!$H$15))))</f>
        <v/>
      </c>
    </row>
    <row r="57" spans="1:6" x14ac:dyDescent="0.25">
      <c r="A57" s="80">
        <f t="shared" si="2"/>
        <v>48</v>
      </c>
      <c r="B57" s="80" t="str">
        <f>IF('Liste élèves'!$B56="","",'Liste élèves'!$B56)</f>
        <v/>
      </c>
      <c r="C57" s="80" t="str">
        <f>IF('Liste élèves'!$C56="","",'Liste élèves'!$C56)</f>
        <v/>
      </c>
      <c r="D57" s="44" t="str">
        <f>IF($C57="","",HLOOKUP($B$5,notations!$D$6:$SJ$250,ROW(B50)+1,FALSE))</f>
        <v/>
      </c>
      <c r="E57" s="59" t="e">
        <f t="shared" si="1"/>
        <v>#VALUE!</v>
      </c>
      <c r="F57" s="59" t="str">
        <f>IF(D57="","",IF($E57&lt;Configuration!$D$18,Configuration!$H$18,IF($E57&lt;Configuration!$D$17,Configuration!$H$17,IF($E57&lt;=Configuration!$D$16,Configuration!$H$16,Configuration!$H$15))))</f>
        <v/>
      </c>
    </row>
    <row r="58" spans="1:6" x14ac:dyDescent="0.25">
      <c r="A58" s="80">
        <f t="shared" si="2"/>
        <v>49</v>
      </c>
      <c r="B58" s="80" t="str">
        <f>IF('Liste élèves'!$B57="","",'Liste élèves'!$B57)</f>
        <v/>
      </c>
      <c r="C58" s="80" t="str">
        <f>IF('Liste élèves'!$C57="","",'Liste élèves'!$C57)</f>
        <v/>
      </c>
      <c r="D58" s="44" t="str">
        <f>IF($C58="","",HLOOKUP($B$5,notations!$D$6:$SJ$250,ROW(B51)+1,FALSE))</f>
        <v/>
      </c>
      <c r="E58" s="59" t="e">
        <f t="shared" si="1"/>
        <v>#VALUE!</v>
      </c>
      <c r="F58" s="59" t="str">
        <f>IF(D58="","",IF($E58&lt;Configuration!$D$18,Configuration!$H$18,IF($E58&lt;Configuration!$D$17,Configuration!$H$17,IF($E58&lt;=Configuration!$D$16,Configuration!$H$16,Configuration!$H$15))))</f>
        <v/>
      </c>
    </row>
    <row r="59" spans="1:6" x14ac:dyDescent="0.25">
      <c r="A59" s="80">
        <f t="shared" si="2"/>
        <v>50</v>
      </c>
      <c r="B59" s="80" t="str">
        <f>IF('Liste élèves'!$B58="","",'Liste élèves'!$B58)</f>
        <v/>
      </c>
      <c r="C59" s="80" t="str">
        <f>IF('Liste élèves'!$C58="","",'Liste élèves'!$C58)</f>
        <v/>
      </c>
      <c r="D59" s="44" t="str">
        <f>IF($C59="","",HLOOKUP($B$5,notations!$D$6:$SJ$250,ROW(B52)+1,FALSE))</f>
        <v/>
      </c>
      <c r="E59" s="59" t="e">
        <f t="shared" si="1"/>
        <v>#VALUE!</v>
      </c>
      <c r="F59" s="59" t="str">
        <f>IF(D59="","",IF($E59&lt;Configuration!$D$18,Configuration!$H$18,IF($E59&lt;Configuration!$D$17,Configuration!$H$17,IF($E59&lt;=Configuration!$D$16,Configuration!$H$16,Configuration!$H$15))))</f>
        <v/>
      </c>
    </row>
    <row r="60" spans="1:6" x14ac:dyDescent="0.25">
      <c r="A60" s="80">
        <f t="shared" si="2"/>
        <v>51</v>
      </c>
      <c r="B60" s="80" t="str">
        <f>IF('Liste élèves'!$B59="","",'Liste élèves'!$B59)</f>
        <v/>
      </c>
      <c r="C60" s="80" t="str">
        <f>IF('Liste élèves'!$C59="","",'Liste élèves'!$C59)</f>
        <v/>
      </c>
      <c r="D60" s="44" t="str">
        <f>IF($C60="","",HLOOKUP($B$5,notations!$D$6:$SJ$250,ROW(B53)+1,FALSE))</f>
        <v/>
      </c>
      <c r="E60" s="59" t="e">
        <f t="shared" si="1"/>
        <v>#VALUE!</v>
      </c>
      <c r="F60" s="59" t="str">
        <f>IF(D60="","",IF($E60&lt;Configuration!$D$18,Configuration!$H$18,IF($E60&lt;Configuration!$D$17,Configuration!$H$17,IF($E60&lt;=Configuration!$D$16,Configuration!$H$16,Configuration!$H$15))))</f>
        <v/>
      </c>
    </row>
    <row r="61" spans="1:6" x14ac:dyDescent="0.25">
      <c r="A61" s="80">
        <f t="shared" si="2"/>
        <v>52</v>
      </c>
      <c r="B61" s="80" t="str">
        <f>IF('Liste élèves'!$B60="","",'Liste élèves'!$B60)</f>
        <v/>
      </c>
      <c r="C61" s="80" t="str">
        <f>IF('Liste élèves'!$C60="","",'Liste élèves'!$C60)</f>
        <v/>
      </c>
      <c r="D61" s="44" t="str">
        <f>IF($C61="","",HLOOKUP($B$5,notations!$D$6:$SJ$250,ROW(B54)+1,FALSE))</f>
        <v/>
      </c>
      <c r="E61" s="59" t="e">
        <f t="shared" si="1"/>
        <v>#VALUE!</v>
      </c>
      <c r="F61" s="59" t="str">
        <f>IF(D61="","",IF($E61&lt;Configuration!$D$18,Configuration!$H$18,IF($E61&lt;Configuration!$D$17,Configuration!$H$17,IF($E61&lt;=Configuration!$D$16,Configuration!$H$16,Configuration!$H$15))))</f>
        <v/>
      </c>
    </row>
    <row r="62" spans="1:6" x14ac:dyDescent="0.25">
      <c r="A62" s="80">
        <f t="shared" si="2"/>
        <v>53</v>
      </c>
      <c r="B62" s="80" t="str">
        <f>IF('Liste élèves'!$B61="","",'Liste élèves'!$B61)</f>
        <v/>
      </c>
      <c r="C62" s="80" t="str">
        <f>IF('Liste élèves'!$C61="","",'Liste élèves'!$C61)</f>
        <v/>
      </c>
      <c r="D62" s="44" t="str">
        <f>IF($C62="","",HLOOKUP($B$5,notations!$D$6:$SJ$250,ROW(B55)+1,FALSE))</f>
        <v/>
      </c>
      <c r="E62" s="59" t="e">
        <f t="shared" si="1"/>
        <v>#VALUE!</v>
      </c>
      <c r="F62" s="59" t="str">
        <f>IF(D62="","",IF($E62&lt;Configuration!$D$18,Configuration!$H$18,IF($E62&lt;Configuration!$D$17,Configuration!$H$17,IF($E62&lt;=Configuration!$D$16,Configuration!$H$16,Configuration!$H$15))))</f>
        <v/>
      </c>
    </row>
    <row r="63" spans="1:6" x14ac:dyDescent="0.25">
      <c r="A63" s="80">
        <f t="shared" si="2"/>
        <v>54</v>
      </c>
      <c r="B63" s="80" t="str">
        <f>IF('Liste élèves'!$B62="","",'Liste élèves'!$B62)</f>
        <v/>
      </c>
      <c r="C63" s="80" t="str">
        <f>IF('Liste élèves'!$C62="","",'Liste élèves'!$C62)</f>
        <v/>
      </c>
      <c r="D63" s="44" t="str">
        <f>IF($C63="","",HLOOKUP($B$5,notations!$D$6:$SJ$250,ROW(B56)+1,FALSE))</f>
        <v/>
      </c>
      <c r="E63" s="59" t="e">
        <f t="shared" si="1"/>
        <v>#VALUE!</v>
      </c>
      <c r="F63" s="59" t="str">
        <f>IF(D63="","",IF($E63&lt;Configuration!$D$18,Configuration!$H$18,IF($E63&lt;Configuration!$D$17,Configuration!$H$17,IF($E63&lt;=Configuration!$D$16,Configuration!$H$16,Configuration!$H$15))))</f>
        <v/>
      </c>
    </row>
    <row r="64" spans="1:6" x14ac:dyDescent="0.25">
      <c r="A64" s="80">
        <f t="shared" si="2"/>
        <v>55</v>
      </c>
      <c r="B64" s="80" t="str">
        <f>IF('Liste élèves'!$B63="","",'Liste élèves'!$B63)</f>
        <v/>
      </c>
      <c r="C64" s="80" t="str">
        <f>IF('Liste élèves'!$C63="","",'Liste élèves'!$C63)</f>
        <v/>
      </c>
      <c r="D64" s="44" t="str">
        <f>IF($C64="","",HLOOKUP($B$5,notations!$D$6:$SJ$250,ROW(B57)+1,FALSE))</f>
        <v/>
      </c>
      <c r="E64" s="59" t="e">
        <f t="shared" si="1"/>
        <v>#VALUE!</v>
      </c>
      <c r="F64" s="59" t="str">
        <f>IF(D64="","",IF($E64&lt;Configuration!$D$18,Configuration!$H$18,IF($E64&lt;Configuration!$D$17,Configuration!$H$17,IF($E64&lt;=Configuration!$D$16,Configuration!$H$16,Configuration!$H$15))))</f>
        <v/>
      </c>
    </row>
    <row r="65" spans="1:6" x14ac:dyDescent="0.25">
      <c r="A65" s="80">
        <f t="shared" si="2"/>
        <v>56</v>
      </c>
      <c r="B65" s="80" t="str">
        <f>IF('Liste élèves'!$B64="","",'Liste élèves'!$B64)</f>
        <v/>
      </c>
      <c r="C65" s="80" t="str">
        <f>IF('Liste élèves'!$C64="","",'Liste élèves'!$C64)</f>
        <v/>
      </c>
      <c r="D65" s="44" t="str">
        <f>IF($C65="","",HLOOKUP($B$5,notations!$D$6:$SJ$250,ROW(B58)+1,FALSE))</f>
        <v/>
      </c>
      <c r="E65" s="59" t="e">
        <f t="shared" si="1"/>
        <v>#VALUE!</v>
      </c>
      <c r="F65" s="59" t="str">
        <f>IF(D65="","",IF($E65&lt;Configuration!$D$18,Configuration!$H$18,IF($E65&lt;Configuration!$D$17,Configuration!$H$17,IF($E65&lt;=Configuration!$D$16,Configuration!$H$16,Configuration!$H$15))))</f>
        <v/>
      </c>
    </row>
    <row r="66" spans="1:6" x14ac:dyDescent="0.25">
      <c r="A66" s="80">
        <f t="shared" si="2"/>
        <v>57</v>
      </c>
      <c r="B66" s="80" t="str">
        <f>IF('Liste élèves'!$B65="","",'Liste élèves'!$B65)</f>
        <v/>
      </c>
      <c r="C66" s="80" t="str">
        <f>IF('Liste élèves'!$C65="","",'Liste élèves'!$C65)</f>
        <v/>
      </c>
      <c r="D66" s="44" t="str">
        <f>IF($C66="","",HLOOKUP($B$5,notations!$D$6:$SJ$250,ROW(B59)+1,FALSE))</f>
        <v/>
      </c>
      <c r="E66" s="59" t="e">
        <f t="shared" si="1"/>
        <v>#VALUE!</v>
      </c>
      <c r="F66" s="59" t="str">
        <f>IF(D66="","",IF($E66&lt;Configuration!$D$18,Configuration!$H$18,IF($E66&lt;Configuration!$D$17,Configuration!$H$17,IF($E66&lt;=Configuration!$D$16,Configuration!$H$16,Configuration!$H$15))))</f>
        <v/>
      </c>
    </row>
    <row r="67" spans="1:6" x14ac:dyDescent="0.25">
      <c r="A67" s="80">
        <f t="shared" si="2"/>
        <v>58</v>
      </c>
      <c r="B67" s="80" t="str">
        <f>IF('Liste élèves'!$B66="","",'Liste élèves'!$B66)</f>
        <v/>
      </c>
      <c r="C67" s="80" t="str">
        <f>IF('Liste élèves'!$C66="","",'Liste élèves'!$C66)</f>
        <v/>
      </c>
      <c r="D67" s="44" t="str">
        <f>IF($C67="","",HLOOKUP($B$5,notations!$D$6:$SJ$250,ROW(B60)+1,FALSE))</f>
        <v/>
      </c>
      <c r="E67" s="59" t="e">
        <f t="shared" si="1"/>
        <v>#VALUE!</v>
      </c>
      <c r="F67" s="59" t="str">
        <f>IF(D67="","",IF($E67&lt;Configuration!$D$18,Configuration!$H$18,IF($E67&lt;Configuration!$D$17,Configuration!$H$17,IF($E67&lt;=Configuration!$D$16,Configuration!$H$16,Configuration!$H$15))))</f>
        <v/>
      </c>
    </row>
    <row r="68" spans="1:6" x14ac:dyDescent="0.25">
      <c r="A68" s="80">
        <f t="shared" si="2"/>
        <v>59</v>
      </c>
      <c r="B68" s="80" t="str">
        <f>IF('Liste élèves'!$B67="","",'Liste élèves'!$B67)</f>
        <v/>
      </c>
      <c r="C68" s="80" t="str">
        <f>IF('Liste élèves'!$C67="","",'Liste élèves'!$C67)</f>
        <v/>
      </c>
      <c r="D68" s="44" t="str">
        <f>IF($C68="","",HLOOKUP($B$5,notations!$D$6:$SJ$250,ROW(B61)+1,FALSE))</f>
        <v/>
      </c>
      <c r="E68" s="59" t="e">
        <f t="shared" si="1"/>
        <v>#VALUE!</v>
      </c>
      <c r="F68" s="59" t="str">
        <f>IF(D68="","",IF($E68&lt;Configuration!$D$18,Configuration!$H$18,IF($E68&lt;Configuration!$D$17,Configuration!$H$17,IF($E68&lt;=Configuration!$D$16,Configuration!$H$16,Configuration!$H$15))))</f>
        <v/>
      </c>
    </row>
    <row r="69" spans="1:6" x14ac:dyDescent="0.25">
      <c r="A69" s="80">
        <f t="shared" si="2"/>
        <v>60</v>
      </c>
      <c r="B69" s="80" t="str">
        <f>IF('Liste élèves'!$B68="","",'Liste élèves'!$B68)</f>
        <v/>
      </c>
      <c r="C69" s="80" t="str">
        <f>IF('Liste élèves'!$C68="","",'Liste élèves'!$C68)</f>
        <v/>
      </c>
      <c r="D69" s="44" t="str">
        <f>IF($C69="","",HLOOKUP($B$5,notations!$D$6:$SJ$250,ROW(B62)+1,FALSE))</f>
        <v/>
      </c>
      <c r="E69" s="59" t="e">
        <f t="shared" si="1"/>
        <v>#VALUE!</v>
      </c>
      <c r="F69" s="59" t="str">
        <f>IF(D69="","",IF($E69&lt;Configuration!$D$18,Configuration!$H$18,IF($E69&lt;Configuration!$D$17,Configuration!$H$17,IF($E69&lt;=Configuration!$D$16,Configuration!$H$16,Configuration!$H$15))))</f>
        <v/>
      </c>
    </row>
    <row r="70" spans="1:6" x14ac:dyDescent="0.25">
      <c r="A70" s="80">
        <f t="shared" si="2"/>
        <v>61</v>
      </c>
      <c r="B70" s="80" t="str">
        <f>IF('Liste élèves'!$B69="","",'Liste élèves'!$B69)</f>
        <v/>
      </c>
      <c r="C70" s="80" t="str">
        <f>IF('Liste élèves'!$C69="","",'Liste élèves'!$C69)</f>
        <v/>
      </c>
      <c r="D70" s="44" t="str">
        <f>IF($C70="","",HLOOKUP($B$5,notations!$D$6:$SJ$250,ROW(B63)+1,FALSE))</f>
        <v/>
      </c>
      <c r="E70" s="59" t="e">
        <f t="shared" si="1"/>
        <v>#VALUE!</v>
      </c>
      <c r="F70" s="59" t="str">
        <f>IF(D70="","",IF($E70&lt;Configuration!$D$18,Configuration!$H$18,IF($E70&lt;Configuration!$D$17,Configuration!$H$17,IF($E70&lt;=Configuration!$D$16,Configuration!$H$16,Configuration!$H$15))))</f>
        <v/>
      </c>
    </row>
    <row r="71" spans="1:6" x14ac:dyDescent="0.25">
      <c r="A71" s="80">
        <f t="shared" si="2"/>
        <v>62</v>
      </c>
      <c r="B71" s="80" t="str">
        <f>IF('Liste élèves'!$B70="","",'Liste élèves'!$B70)</f>
        <v/>
      </c>
      <c r="C71" s="80" t="str">
        <f>IF('Liste élèves'!$C70="","",'Liste élèves'!$C70)</f>
        <v/>
      </c>
      <c r="D71" s="44" t="str">
        <f>IF($C71="","",HLOOKUP($B$5,notations!$D$6:$SJ$250,ROW(B64)+1,FALSE))</f>
        <v/>
      </c>
      <c r="E71" s="59" t="e">
        <f t="shared" si="1"/>
        <v>#VALUE!</v>
      </c>
      <c r="F71" s="59" t="str">
        <f>IF(D71="","",IF($E71&lt;Configuration!$D$18,Configuration!$H$18,IF($E71&lt;Configuration!$D$17,Configuration!$H$17,IF($E71&lt;=Configuration!$D$16,Configuration!$H$16,Configuration!$H$15))))</f>
        <v/>
      </c>
    </row>
    <row r="72" spans="1:6" x14ac:dyDescent="0.25">
      <c r="A72" s="80">
        <f t="shared" si="2"/>
        <v>63</v>
      </c>
      <c r="B72" s="80" t="str">
        <f>IF('Liste élèves'!$B71="","",'Liste élèves'!$B71)</f>
        <v/>
      </c>
      <c r="C72" s="80" t="str">
        <f>IF('Liste élèves'!$C71="","",'Liste élèves'!$C71)</f>
        <v/>
      </c>
      <c r="D72" s="44" t="str">
        <f>IF($C72="","",HLOOKUP($B$5,notations!$D$6:$SJ$250,ROW(B65)+1,FALSE))</f>
        <v/>
      </c>
      <c r="E72" s="59" t="e">
        <f t="shared" si="1"/>
        <v>#VALUE!</v>
      </c>
      <c r="F72" s="59" t="str">
        <f>IF(D72="","",IF($E72&lt;Configuration!$D$18,Configuration!$H$18,IF($E72&lt;Configuration!$D$17,Configuration!$H$17,IF($E72&lt;=Configuration!$D$16,Configuration!$H$16,Configuration!$H$15))))</f>
        <v/>
      </c>
    </row>
    <row r="73" spans="1:6" x14ac:dyDescent="0.25">
      <c r="A73" s="80">
        <f t="shared" si="2"/>
        <v>64</v>
      </c>
      <c r="B73" s="80" t="str">
        <f>IF('Liste élèves'!$B72="","",'Liste élèves'!$B72)</f>
        <v/>
      </c>
      <c r="C73" s="80" t="str">
        <f>IF('Liste élèves'!$C72="","",'Liste élèves'!$C72)</f>
        <v/>
      </c>
      <c r="D73" s="44" t="str">
        <f>IF($C73="","",HLOOKUP($B$5,notations!$D$6:$SJ$250,ROW(B66)+1,FALSE))</f>
        <v/>
      </c>
      <c r="E73" s="59" t="e">
        <f t="shared" si="1"/>
        <v>#VALUE!</v>
      </c>
      <c r="F73" s="59" t="str">
        <f>IF(D73="","",IF($E73&lt;Configuration!$D$18,Configuration!$H$18,IF($E73&lt;Configuration!$D$17,Configuration!$H$17,IF($E73&lt;=Configuration!$D$16,Configuration!$H$16,Configuration!$H$15))))</f>
        <v/>
      </c>
    </row>
    <row r="74" spans="1:6" x14ac:dyDescent="0.25">
      <c r="A74" s="80">
        <f t="shared" ref="A74:A100" si="3">IF(B74=0,"",ROW(A65))</f>
        <v>65</v>
      </c>
      <c r="B74" s="80" t="str">
        <f>IF('Liste élèves'!$B73="","",'Liste élèves'!$B73)</f>
        <v/>
      </c>
      <c r="C74" s="80" t="str">
        <f>IF('Liste élèves'!$C73="","",'Liste élèves'!$C73)</f>
        <v/>
      </c>
      <c r="D74" s="44" t="str">
        <f>IF($C74="","",HLOOKUP($B$5,notations!$D$6:$SJ$250,ROW(B67)+1,FALSE))</f>
        <v/>
      </c>
      <c r="E74" s="59" t="e">
        <f t="shared" si="1"/>
        <v>#VALUE!</v>
      </c>
      <c r="F74" s="59" t="str">
        <f>IF(D74="","",IF($E74&lt;Configuration!$D$18,Configuration!$H$18,IF($E74&lt;Configuration!$D$17,Configuration!$H$17,IF($E74&lt;=Configuration!$D$16,Configuration!$H$16,Configuration!$H$15))))</f>
        <v/>
      </c>
    </row>
    <row r="75" spans="1:6" x14ac:dyDescent="0.25">
      <c r="A75" s="80">
        <f t="shared" si="3"/>
        <v>66</v>
      </c>
      <c r="B75" s="80" t="str">
        <f>IF('Liste élèves'!$B74="","",'Liste élèves'!$B74)</f>
        <v/>
      </c>
      <c r="C75" s="80" t="str">
        <f>IF('Liste élèves'!$C74="","",'Liste élèves'!$C74)</f>
        <v/>
      </c>
      <c r="D75" s="44" t="str">
        <f>IF($C75="","",HLOOKUP($B$5,notations!$D$6:$SJ$250,ROW(B68)+1,FALSE))</f>
        <v/>
      </c>
      <c r="E75" s="59" t="e">
        <f t="shared" ref="E75:E138" si="4">$D75/$E$6</f>
        <v>#VALUE!</v>
      </c>
      <c r="F75" s="59" t="str">
        <f>IF(D75="","",IF($E75&lt;Configuration!$D$18,Configuration!$H$18,IF($E75&lt;Configuration!$D$17,Configuration!$H$17,IF($E75&lt;=Configuration!$D$16,Configuration!$H$16,Configuration!$H$15))))</f>
        <v/>
      </c>
    </row>
    <row r="76" spans="1:6" x14ac:dyDescent="0.25">
      <c r="A76" s="80">
        <f t="shared" si="3"/>
        <v>67</v>
      </c>
      <c r="B76" s="80" t="str">
        <f>IF('Liste élèves'!$B75="","",'Liste élèves'!$B75)</f>
        <v/>
      </c>
      <c r="C76" s="80" t="str">
        <f>IF('Liste élèves'!$C75="","",'Liste élèves'!$C75)</f>
        <v/>
      </c>
      <c r="D76" s="44" t="str">
        <f>IF($C76="","",HLOOKUP($B$5,notations!$D$6:$SJ$250,ROW(B69)+1,FALSE))</f>
        <v/>
      </c>
      <c r="E76" s="59" t="e">
        <f t="shared" si="4"/>
        <v>#VALUE!</v>
      </c>
      <c r="F76" s="59" t="str">
        <f>IF(D76="","",IF($E76&lt;Configuration!$D$18,Configuration!$H$18,IF($E76&lt;Configuration!$D$17,Configuration!$H$17,IF($E76&lt;=Configuration!$D$16,Configuration!$H$16,Configuration!$H$15))))</f>
        <v/>
      </c>
    </row>
    <row r="77" spans="1:6" x14ac:dyDescent="0.25">
      <c r="A77" s="80">
        <f t="shared" si="3"/>
        <v>68</v>
      </c>
      <c r="B77" s="80" t="str">
        <f>IF('Liste élèves'!$B76="","",'Liste élèves'!$B76)</f>
        <v/>
      </c>
      <c r="C77" s="80" t="str">
        <f>IF('Liste élèves'!$C76="","",'Liste élèves'!$C76)</f>
        <v/>
      </c>
      <c r="D77" s="44" t="str">
        <f>IF($C77="","",HLOOKUP($B$5,notations!$D$6:$SJ$250,ROW(B70)+1,FALSE))</f>
        <v/>
      </c>
      <c r="E77" s="59" t="e">
        <f t="shared" si="4"/>
        <v>#VALUE!</v>
      </c>
      <c r="F77" s="59" t="str">
        <f>IF(D77="","",IF($E77&lt;Configuration!$D$18,Configuration!$H$18,IF($E77&lt;Configuration!$D$17,Configuration!$H$17,IF($E77&lt;=Configuration!$D$16,Configuration!$H$16,Configuration!$H$15))))</f>
        <v/>
      </c>
    </row>
    <row r="78" spans="1:6" x14ac:dyDescent="0.25">
      <c r="A78" s="80">
        <f t="shared" si="3"/>
        <v>69</v>
      </c>
      <c r="B78" s="80" t="str">
        <f>IF('Liste élèves'!$B77="","",'Liste élèves'!$B77)</f>
        <v/>
      </c>
      <c r="C78" s="80" t="str">
        <f>IF('Liste élèves'!$C77="","",'Liste élèves'!$C77)</f>
        <v/>
      </c>
      <c r="D78" s="44" t="str">
        <f>IF($C78="","",HLOOKUP($B$5,notations!$D$6:$SJ$250,ROW(B71)+1,FALSE))</f>
        <v/>
      </c>
      <c r="E78" s="59" t="e">
        <f t="shared" si="4"/>
        <v>#VALUE!</v>
      </c>
      <c r="F78" s="59" t="str">
        <f>IF(D78="","",IF($E78&lt;Configuration!$D$18,Configuration!$H$18,IF($E78&lt;Configuration!$D$17,Configuration!$H$17,IF($E78&lt;=Configuration!$D$16,Configuration!$H$16,Configuration!$H$15))))</f>
        <v/>
      </c>
    </row>
    <row r="79" spans="1:6" x14ac:dyDescent="0.25">
      <c r="A79" s="80">
        <f t="shared" si="3"/>
        <v>70</v>
      </c>
      <c r="B79" s="80" t="str">
        <f>IF('Liste élèves'!$B78="","",'Liste élèves'!$B78)</f>
        <v/>
      </c>
      <c r="C79" s="80" t="str">
        <f>IF('Liste élèves'!$C78="","",'Liste élèves'!$C78)</f>
        <v/>
      </c>
      <c r="D79" s="44" t="str">
        <f>IF($C79="","",HLOOKUP($B$5,notations!$D$6:$SJ$250,ROW(B72)+1,FALSE))</f>
        <v/>
      </c>
      <c r="E79" s="59" t="e">
        <f t="shared" si="4"/>
        <v>#VALUE!</v>
      </c>
      <c r="F79" s="59" t="str">
        <f>IF(D79="","",IF($E79&lt;Configuration!$D$18,Configuration!$H$18,IF($E79&lt;Configuration!$D$17,Configuration!$H$17,IF($E79&lt;=Configuration!$D$16,Configuration!$H$16,Configuration!$H$15))))</f>
        <v/>
      </c>
    </row>
    <row r="80" spans="1:6" x14ac:dyDescent="0.25">
      <c r="A80" s="80">
        <f t="shared" si="3"/>
        <v>71</v>
      </c>
      <c r="B80" s="80" t="str">
        <f>IF('Liste élèves'!$B79="","",'Liste élèves'!$B79)</f>
        <v/>
      </c>
      <c r="C80" s="80" t="str">
        <f>IF('Liste élèves'!$C79="","",'Liste élèves'!$C79)</f>
        <v/>
      </c>
      <c r="D80" s="44" t="str">
        <f>IF($C80="","",HLOOKUP($B$5,notations!$D$6:$SJ$250,ROW(B73)+1,FALSE))</f>
        <v/>
      </c>
      <c r="E80" s="59" t="e">
        <f t="shared" si="4"/>
        <v>#VALUE!</v>
      </c>
      <c r="F80" s="59" t="str">
        <f>IF(D80="","",IF($E80&lt;Configuration!$D$18,Configuration!$H$18,IF($E80&lt;Configuration!$D$17,Configuration!$H$17,IF($E80&lt;=Configuration!$D$16,Configuration!$H$16,Configuration!$H$15))))</f>
        <v/>
      </c>
    </row>
    <row r="81" spans="1:6" x14ac:dyDescent="0.25">
      <c r="A81" s="80">
        <f t="shared" si="3"/>
        <v>72</v>
      </c>
      <c r="B81" s="80" t="str">
        <f>IF('Liste élèves'!$B80="","",'Liste élèves'!$B80)</f>
        <v/>
      </c>
      <c r="C81" s="80" t="str">
        <f>IF('Liste élèves'!$C80="","",'Liste élèves'!$C80)</f>
        <v/>
      </c>
      <c r="D81" s="44" t="str">
        <f>IF($C81="","",HLOOKUP($B$5,notations!$D$6:$SJ$250,ROW(B74)+1,FALSE))</f>
        <v/>
      </c>
      <c r="E81" s="59" t="e">
        <f t="shared" si="4"/>
        <v>#VALUE!</v>
      </c>
      <c r="F81" s="59" t="str">
        <f>IF(D81="","",IF($E81&lt;Configuration!$D$18,Configuration!$H$18,IF($E81&lt;Configuration!$D$17,Configuration!$H$17,IF($E81&lt;=Configuration!$D$16,Configuration!$H$16,Configuration!$H$15))))</f>
        <v/>
      </c>
    </row>
    <row r="82" spans="1:6" x14ac:dyDescent="0.25">
      <c r="A82" s="80">
        <f t="shared" si="3"/>
        <v>73</v>
      </c>
      <c r="B82" s="80" t="str">
        <f>IF('Liste élèves'!$B81="","",'Liste élèves'!$B81)</f>
        <v/>
      </c>
      <c r="C82" s="80" t="str">
        <f>IF('Liste élèves'!$C81="","",'Liste élèves'!$C81)</f>
        <v/>
      </c>
      <c r="D82" s="44" t="str">
        <f>IF($C82="","",HLOOKUP($B$5,notations!$D$6:$SJ$250,ROW(B75)+1,FALSE))</f>
        <v/>
      </c>
      <c r="E82" s="59" t="e">
        <f t="shared" si="4"/>
        <v>#VALUE!</v>
      </c>
      <c r="F82" s="59" t="str">
        <f>IF(D82="","",IF($E82&lt;Configuration!$D$18,Configuration!$H$18,IF($E82&lt;Configuration!$D$17,Configuration!$H$17,IF($E82&lt;=Configuration!$D$16,Configuration!$H$16,Configuration!$H$15))))</f>
        <v/>
      </c>
    </row>
    <row r="83" spans="1:6" x14ac:dyDescent="0.25">
      <c r="A83" s="80">
        <f t="shared" si="3"/>
        <v>74</v>
      </c>
      <c r="B83" s="80" t="str">
        <f>IF('Liste élèves'!$B82="","",'Liste élèves'!$B82)</f>
        <v/>
      </c>
      <c r="C83" s="80" t="str">
        <f>IF('Liste élèves'!$C82="","",'Liste élèves'!$C82)</f>
        <v/>
      </c>
      <c r="D83" s="44" t="str">
        <f>IF($C83="","",HLOOKUP($B$5,notations!$D$6:$SJ$250,ROW(B76)+1,FALSE))</f>
        <v/>
      </c>
      <c r="E83" s="59" t="e">
        <f t="shared" si="4"/>
        <v>#VALUE!</v>
      </c>
      <c r="F83" s="59" t="str">
        <f>IF(D83="","",IF($E83&lt;Configuration!$D$18,Configuration!$H$18,IF($E83&lt;Configuration!$D$17,Configuration!$H$17,IF($E83&lt;=Configuration!$D$16,Configuration!$H$16,Configuration!$H$15))))</f>
        <v/>
      </c>
    </row>
    <row r="84" spans="1:6" x14ac:dyDescent="0.25">
      <c r="A84" s="80">
        <f t="shared" si="3"/>
        <v>75</v>
      </c>
      <c r="B84" s="80" t="str">
        <f>IF('Liste élèves'!$B83="","",'Liste élèves'!$B83)</f>
        <v/>
      </c>
      <c r="C84" s="80" t="str">
        <f>IF('Liste élèves'!$C83="","",'Liste élèves'!$C83)</f>
        <v/>
      </c>
      <c r="D84" s="44" t="str">
        <f>IF($C84="","",HLOOKUP($B$5,notations!$D$6:$SJ$250,ROW(B77)+1,FALSE))</f>
        <v/>
      </c>
      <c r="E84" s="59" t="e">
        <f t="shared" si="4"/>
        <v>#VALUE!</v>
      </c>
      <c r="F84" s="59" t="str">
        <f>IF(D84="","",IF($E84&lt;Configuration!$D$18,Configuration!$H$18,IF($E84&lt;Configuration!$D$17,Configuration!$H$17,IF($E84&lt;=Configuration!$D$16,Configuration!$H$16,Configuration!$H$15))))</f>
        <v/>
      </c>
    </row>
    <row r="85" spans="1:6" x14ac:dyDescent="0.25">
      <c r="A85" s="80">
        <f t="shared" si="3"/>
        <v>76</v>
      </c>
      <c r="B85" s="80" t="str">
        <f>IF('Liste élèves'!$B84="","",'Liste élèves'!$B84)</f>
        <v/>
      </c>
      <c r="C85" s="80" t="str">
        <f>IF('Liste élèves'!$C84="","",'Liste élèves'!$C84)</f>
        <v/>
      </c>
      <c r="D85" s="44" t="str">
        <f>IF($C85="","",HLOOKUP($B$5,notations!$D$6:$SJ$250,ROW(B78)+1,FALSE))</f>
        <v/>
      </c>
      <c r="E85" s="59" t="e">
        <f t="shared" si="4"/>
        <v>#VALUE!</v>
      </c>
      <c r="F85" s="59" t="str">
        <f>IF(D85="","",IF($E85&lt;Configuration!$D$18,Configuration!$H$18,IF($E85&lt;Configuration!$D$17,Configuration!$H$17,IF($E85&lt;=Configuration!$D$16,Configuration!$H$16,Configuration!$H$15))))</f>
        <v/>
      </c>
    </row>
    <row r="86" spans="1:6" x14ac:dyDescent="0.25">
      <c r="A86" s="80">
        <f t="shared" si="3"/>
        <v>77</v>
      </c>
      <c r="B86" s="80" t="str">
        <f>IF('Liste élèves'!$B85="","",'Liste élèves'!$B85)</f>
        <v/>
      </c>
      <c r="C86" s="80" t="str">
        <f>IF('Liste élèves'!$C85="","",'Liste élèves'!$C85)</f>
        <v/>
      </c>
      <c r="D86" s="44" t="str">
        <f>IF($C86="","",HLOOKUP($B$5,notations!$D$6:$SJ$250,ROW(B79)+1,FALSE))</f>
        <v/>
      </c>
      <c r="E86" s="59" t="e">
        <f t="shared" si="4"/>
        <v>#VALUE!</v>
      </c>
      <c r="F86" s="59" t="str">
        <f>IF(D86="","",IF($E86&lt;Configuration!$D$18,Configuration!$H$18,IF($E86&lt;Configuration!$D$17,Configuration!$H$17,IF($E86&lt;=Configuration!$D$16,Configuration!$H$16,Configuration!$H$15))))</f>
        <v/>
      </c>
    </row>
    <row r="87" spans="1:6" x14ac:dyDescent="0.25">
      <c r="A87" s="80">
        <f t="shared" si="3"/>
        <v>78</v>
      </c>
      <c r="B87" s="80" t="str">
        <f>IF('Liste élèves'!$B86="","",'Liste élèves'!$B86)</f>
        <v/>
      </c>
      <c r="C87" s="80" t="str">
        <f>IF('Liste élèves'!$C86="","",'Liste élèves'!$C86)</f>
        <v/>
      </c>
      <c r="D87" s="44" t="str">
        <f>IF($C87="","",HLOOKUP($B$5,notations!$D$6:$SJ$250,ROW(B80)+1,FALSE))</f>
        <v/>
      </c>
      <c r="E87" s="59" t="e">
        <f t="shared" si="4"/>
        <v>#VALUE!</v>
      </c>
      <c r="F87" s="59" t="str">
        <f>IF(D87="","",IF($E87&lt;Configuration!$D$18,Configuration!$H$18,IF($E87&lt;Configuration!$D$17,Configuration!$H$17,IF($E87&lt;=Configuration!$D$16,Configuration!$H$16,Configuration!$H$15))))</f>
        <v/>
      </c>
    </row>
    <row r="88" spans="1:6" x14ac:dyDescent="0.25">
      <c r="A88" s="80">
        <f t="shared" si="3"/>
        <v>79</v>
      </c>
      <c r="B88" s="80" t="str">
        <f>IF('Liste élèves'!$B87="","",'Liste élèves'!$B87)</f>
        <v/>
      </c>
      <c r="C88" s="80" t="str">
        <f>IF('Liste élèves'!$C87="","",'Liste élèves'!$C87)</f>
        <v/>
      </c>
      <c r="D88" s="44" t="str">
        <f>IF($C88="","",HLOOKUP($B$5,notations!$D$6:$SJ$250,ROW(B81)+1,FALSE))</f>
        <v/>
      </c>
      <c r="E88" s="59" t="e">
        <f t="shared" si="4"/>
        <v>#VALUE!</v>
      </c>
      <c r="F88" s="59" t="str">
        <f>IF(D88="","",IF($E88&lt;Configuration!$D$18,Configuration!$H$18,IF($E88&lt;Configuration!$D$17,Configuration!$H$17,IF($E88&lt;=Configuration!$D$16,Configuration!$H$16,Configuration!$H$15))))</f>
        <v/>
      </c>
    </row>
    <row r="89" spans="1:6" x14ac:dyDescent="0.25">
      <c r="A89" s="80">
        <f t="shared" si="3"/>
        <v>80</v>
      </c>
      <c r="B89" s="80" t="str">
        <f>IF('Liste élèves'!$B88="","",'Liste élèves'!$B88)</f>
        <v/>
      </c>
      <c r="C89" s="80" t="str">
        <f>IF('Liste élèves'!$C88="","",'Liste élèves'!$C88)</f>
        <v/>
      </c>
      <c r="D89" s="44" t="str">
        <f>IF($C89="","",HLOOKUP($B$5,notations!$D$6:$SJ$250,ROW(B82)+1,FALSE))</f>
        <v/>
      </c>
      <c r="E89" s="59" t="e">
        <f t="shared" si="4"/>
        <v>#VALUE!</v>
      </c>
      <c r="F89" s="59" t="str">
        <f>IF(D89="","",IF($E89&lt;Configuration!$D$18,Configuration!$H$18,IF($E89&lt;Configuration!$D$17,Configuration!$H$17,IF($E89&lt;=Configuration!$D$16,Configuration!$H$16,Configuration!$H$15))))</f>
        <v/>
      </c>
    </row>
    <row r="90" spans="1:6" x14ac:dyDescent="0.25">
      <c r="A90" s="80">
        <f t="shared" si="3"/>
        <v>81</v>
      </c>
      <c r="B90" s="80" t="str">
        <f>IF('Liste élèves'!$B89="","",'Liste élèves'!$B89)</f>
        <v/>
      </c>
      <c r="C90" s="80" t="str">
        <f>IF('Liste élèves'!$C89="","",'Liste élèves'!$C89)</f>
        <v/>
      </c>
      <c r="D90" s="44" t="str">
        <f>IF($C90="","",HLOOKUP($B$5,notations!$D$6:$SJ$250,ROW(B83)+1,FALSE))</f>
        <v/>
      </c>
      <c r="E90" s="59" t="e">
        <f t="shared" si="4"/>
        <v>#VALUE!</v>
      </c>
      <c r="F90" s="59" t="str">
        <f>IF(D90="","",IF($E90&lt;Configuration!$D$18,Configuration!$H$18,IF($E90&lt;Configuration!$D$17,Configuration!$H$17,IF($E90&lt;=Configuration!$D$16,Configuration!$H$16,Configuration!$H$15))))</f>
        <v/>
      </c>
    </row>
    <row r="91" spans="1:6" x14ac:dyDescent="0.25">
      <c r="A91" s="80">
        <f t="shared" si="3"/>
        <v>82</v>
      </c>
      <c r="B91" s="80" t="str">
        <f>IF('Liste élèves'!$B90="","",'Liste élèves'!$B90)</f>
        <v/>
      </c>
      <c r="C91" s="80" t="str">
        <f>IF('Liste élèves'!$C90="","",'Liste élèves'!$C90)</f>
        <v/>
      </c>
      <c r="D91" s="44" t="str">
        <f>IF($C91="","",HLOOKUP($B$5,notations!$D$6:$SJ$250,ROW(B84)+1,FALSE))</f>
        <v/>
      </c>
      <c r="E91" s="59" t="e">
        <f t="shared" si="4"/>
        <v>#VALUE!</v>
      </c>
      <c r="F91" s="59" t="str">
        <f>IF(D91="","",IF($E91&lt;Configuration!$D$18,Configuration!$H$18,IF($E91&lt;Configuration!$D$17,Configuration!$H$17,IF($E91&lt;=Configuration!$D$16,Configuration!$H$16,Configuration!$H$15))))</f>
        <v/>
      </c>
    </row>
    <row r="92" spans="1:6" x14ac:dyDescent="0.25">
      <c r="A92" s="80">
        <f t="shared" si="3"/>
        <v>83</v>
      </c>
      <c r="B92" s="80" t="str">
        <f>IF('Liste élèves'!$B91="","",'Liste élèves'!$B91)</f>
        <v/>
      </c>
      <c r="C92" s="80" t="str">
        <f>IF('Liste élèves'!$C91="","",'Liste élèves'!$C91)</f>
        <v/>
      </c>
      <c r="D92" s="44" t="str">
        <f>IF($C92="","",HLOOKUP($B$5,notations!$D$6:$SJ$250,ROW(B85)+1,FALSE))</f>
        <v/>
      </c>
      <c r="E92" s="59" t="e">
        <f t="shared" si="4"/>
        <v>#VALUE!</v>
      </c>
      <c r="F92" s="59" t="str">
        <f>IF(D92="","",IF($E92&lt;Configuration!$D$18,Configuration!$H$18,IF($E92&lt;Configuration!$D$17,Configuration!$H$17,IF($E92&lt;=Configuration!$D$16,Configuration!$H$16,Configuration!$H$15))))</f>
        <v/>
      </c>
    </row>
    <row r="93" spans="1:6" x14ac:dyDescent="0.25">
      <c r="A93" s="80">
        <f t="shared" si="3"/>
        <v>84</v>
      </c>
      <c r="B93" s="80" t="str">
        <f>IF('Liste élèves'!$B92="","",'Liste élèves'!$B92)</f>
        <v/>
      </c>
      <c r="C93" s="80" t="str">
        <f>IF('Liste élèves'!$C92="","",'Liste élèves'!$C92)</f>
        <v/>
      </c>
      <c r="D93" s="44" t="str">
        <f>IF($C93="","",HLOOKUP($B$5,notations!$D$6:$SJ$250,ROW(B86)+1,FALSE))</f>
        <v/>
      </c>
      <c r="E93" s="59" t="e">
        <f t="shared" si="4"/>
        <v>#VALUE!</v>
      </c>
      <c r="F93" s="59" t="str">
        <f>IF(D93="","",IF($E93&lt;Configuration!$D$18,Configuration!$H$18,IF($E93&lt;Configuration!$D$17,Configuration!$H$17,IF($E93&lt;=Configuration!$D$16,Configuration!$H$16,Configuration!$H$15))))</f>
        <v/>
      </c>
    </row>
    <row r="94" spans="1:6" x14ac:dyDescent="0.25">
      <c r="A94" s="80">
        <f t="shared" si="3"/>
        <v>85</v>
      </c>
      <c r="B94" s="80" t="str">
        <f>IF('Liste élèves'!$B93="","",'Liste élèves'!$B93)</f>
        <v/>
      </c>
      <c r="C94" s="80" t="str">
        <f>IF('Liste élèves'!$C93="","",'Liste élèves'!$C93)</f>
        <v/>
      </c>
      <c r="D94" s="44" t="str">
        <f>IF($C94="","",HLOOKUP($B$5,notations!$D$6:$SJ$250,ROW(B87)+1,FALSE))</f>
        <v/>
      </c>
      <c r="E94" s="59" t="e">
        <f t="shared" si="4"/>
        <v>#VALUE!</v>
      </c>
      <c r="F94" s="59" t="str">
        <f>IF(D94="","",IF($E94&lt;Configuration!$D$18,Configuration!$H$18,IF($E94&lt;Configuration!$D$17,Configuration!$H$17,IF($E94&lt;=Configuration!$D$16,Configuration!$H$16,Configuration!$H$15))))</f>
        <v/>
      </c>
    </row>
    <row r="95" spans="1:6" x14ac:dyDescent="0.25">
      <c r="A95" s="80">
        <f t="shared" si="3"/>
        <v>86</v>
      </c>
      <c r="B95" s="80" t="str">
        <f>IF('Liste élèves'!$B94="","",'Liste élèves'!$B94)</f>
        <v/>
      </c>
      <c r="C95" s="80" t="str">
        <f>IF('Liste élèves'!$C94="","",'Liste élèves'!$C94)</f>
        <v/>
      </c>
      <c r="D95" s="44" t="str">
        <f>IF($C95="","",HLOOKUP($B$5,notations!$D$6:$SJ$250,ROW(B88)+1,FALSE))</f>
        <v/>
      </c>
      <c r="E95" s="59" t="e">
        <f t="shared" si="4"/>
        <v>#VALUE!</v>
      </c>
      <c r="F95" s="59" t="str">
        <f>IF(D95="","",IF($E95&lt;Configuration!$D$18,Configuration!$H$18,IF($E95&lt;Configuration!$D$17,Configuration!$H$17,IF($E95&lt;=Configuration!$D$16,Configuration!$H$16,Configuration!$H$15))))</f>
        <v/>
      </c>
    </row>
    <row r="96" spans="1:6" x14ac:dyDescent="0.25">
      <c r="A96" s="80">
        <f t="shared" si="3"/>
        <v>87</v>
      </c>
      <c r="B96" s="80" t="str">
        <f>IF('Liste élèves'!$B95="","",'Liste élèves'!$B95)</f>
        <v/>
      </c>
      <c r="C96" s="80" t="str">
        <f>IF('Liste élèves'!$C95="","",'Liste élèves'!$C95)</f>
        <v/>
      </c>
      <c r="D96" s="44" t="str">
        <f>IF($C96="","",HLOOKUP($B$5,notations!$D$6:$SJ$250,ROW(B89)+1,FALSE))</f>
        <v/>
      </c>
      <c r="E96" s="59" t="e">
        <f t="shared" si="4"/>
        <v>#VALUE!</v>
      </c>
      <c r="F96" s="59" t="str">
        <f>IF(D96="","",IF($E96&lt;Configuration!$D$18,Configuration!$H$18,IF($E96&lt;Configuration!$D$17,Configuration!$H$17,IF($E96&lt;=Configuration!$D$16,Configuration!$H$16,Configuration!$H$15))))</f>
        <v/>
      </c>
    </row>
    <row r="97" spans="1:6" x14ac:dyDescent="0.25">
      <c r="A97" s="80">
        <f t="shared" si="3"/>
        <v>88</v>
      </c>
      <c r="B97" s="80" t="str">
        <f>IF('Liste élèves'!$B96="","",'Liste élèves'!$B96)</f>
        <v/>
      </c>
      <c r="C97" s="80" t="str">
        <f>IF('Liste élèves'!$C96="","",'Liste élèves'!$C96)</f>
        <v/>
      </c>
      <c r="D97" s="44" t="str">
        <f>IF($C97="","",HLOOKUP($B$5,notations!$D$6:$SJ$250,ROW(B90)+1,FALSE))</f>
        <v/>
      </c>
      <c r="E97" s="59" t="e">
        <f t="shared" si="4"/>
        <v>#VALUE!</v>
      </c>
      <c r="F97" s="59" t="str">
        <f>IF(D97="","",IF($E97&lt;Configuration!$D$18,Configuration!$H$18,IF($E97&lt;Configuration!$D$17,Configuration!$H$17,IF($E97&lt;=Configuration!$D$16,Configuration!$H$16,Configuration!$H$15))))</f>
        <v/>
      </c>
    </row>
    <row r="98" spans="1:6" x14ac:dyDescent="0.25">
      <c r="A98" s="80">
        <f t="shared" si="3"/>
        <v>89</v>
      </c>
      <c r="B98" s="80" t="str">
        <f>IF('Liste élèves'!$B97="","",'Liste élèves'!$B97)</f>
        <v/>
      </c>
      <c r="C98" s="80" t="str">
        <f>IF('Liste élèves'!$C97="","",'Liste élèves'!$C97)</f>
        <v/>
      </c>
      <c r="D98" s="44" t="str">
        <f>IF($C98="","",HLOOKUP($B$5,notations!$D$6:$SJ$250,ROW(B91)+1,FALSE))</f>
        <v/>
      </c>
      <c r="E98" s="59" t="e">
        <f t="shared" si="4"/>
        <v>#VALUE!</v>
      </c>
      <c r="F98" s="59" t="str">
        <f>IF(D98="","",IF($E98&lt;Configuration!$D$18,Configuration!$H$18,IF($E98&lt;Configuration!$D$17,Configuration!$H$17,IF($E98&lt;=Configuration!$D$16,Configuration!$H$16,Configuration!$H$15))))</f>
        <v/>
      </c>
    </row>
    <row r="99" spans="1:6" x14ac:dyDescent="0.25">
      <c r="A99" s="80">
        <f t="shared" si="3"/>
        <v>90</v>
      </c>
      <c r="B99" s="80" t="str">
        <f>IF('Liste élèves'!$B98="","",'Liste élèves'!$B98)</f>
        <v/>
      </c>
      <c r="C99" s="80" t="str">
        <f>IF('Liste élèves'!$C98="","",'Liste élèves'!$C98)</f>
        <v/>
      </c>
      <c r="D99" s="44" t="str">
        <f>IF($C99="","",HLOOKUP($B$5,notations!$D$6:$SJ$250,ROW(B92)+1,FALSE))</f>
        <v/>
      </c>
      <c r="E99" s="59" t="e">
        <f t="shared" si="4"/>
        <v>#VALUE!</v>
      </c>
      <c r="F99" s="59" t="str">
        <f>IF(D99="","",IF($E99&lt;Configuration!$D$18,Configuration!$H$18,IF($E99&lt;Configuration!$D$17,Configuration!$H$17,IF($E99&lt;=Configuration!$D$16,Configuration!$H$16,Configuration!$H$15))))</f>
        <v/>
      </c>
    </row>
    <row r="100" spans="1:6" x14ac:dyDescent="0.25">
      <c r="A100" s="80">
        <f t="shared" si="3"/>
        <v>91</v>
      </c>
      <c r="B100" s="80" t="str">
        <f>IF('Liste élèves'!$B99="","",'Liste élèves'!$B99)</f>
        <v/>
      </c>
      <c r="C100" s="80" t="str">
        <f>IF('Liste élèves'!$C99="","",'Liste élèves'!$C99)</f>
        <v/>
      </c>
      <c r="D100" s="44" t="str">
        <f>IF($C100="","",HLOOKUP($B$5,notations!$D$6:$SJ$250,ROW(B93)+1,FALSE))</f>
        <v/>
      </c>
      <c r="E100" s="59" t="e">
        <f t="shared" si="4"/>
        <v>#VALUE!</v>
      </c>
      <c r="F100" s="59" t="str">
        <f>IF(D100="","",IF($E100&lt;Configuration!$D$18,Configuration!$H$18,IF($E100&lt;Configuration!$D$17,Configuration!$H$17,IF($E100&lt;=Configuration!$D$16,Configuration!$H$16,Configuration!$H$15))))</f>
        <v/>
      </c>
    </row>
    <row r="101" spans="1:6" x14ac:dyDescent="0.25">
      <c r="B101" s="80" t="str">
        <f>IF('Liste élèves'!$B100="","",'Liste élèves'!$B100)</f>
        <v/>
      </c>
      <c r="C101" s="80" t="str">
        <f>IF('Liste élèves'!$C100="","",'Liste élèves'!$C100)</f>
        <v/>
      </c>
      <c r="D101" s="44" t="str">
        <f>IF($C101="","",HLOOKUP($B$5,notations!$D$6:$SJ$250,ROW(B94)+1,FALSE))</f>
        <v/>
      </c>
      <c r="E101" s="59" t="e">
        <f t="shared" si="4"/>
        <v>#VALUE!</v>
      </c>
      <c r="F101" s="59" t="str">
        <f>IF(D101="","",IF($E101&lt;Configuration!$D$18,Configuration!$H$18,IF($E101&lt;Configuration!$D$17,Configuration!$H$17,IF($E101&lt;=Configuration!$D$16,Configuration!$H$16,Configuration!$H$15))))</f>
        <v/>
      </c>
    </row>
    <row r="102" spans="1:6" x14ac:dyDescent="0.25">
      <c r="B102" s="80" t="str">
        <f>IF('Liste élèves'!$B101="","",'Liste élèves'!$B101)</f>
        <v/>
      </c>
      <c r="C102" s="80" t="str">
        <f>IF('Liste élèves'!$C101="","",'Liste élèves'!$C101)</f>
        <v/>
      </c>
      <c r="D102" s="44" t="str">
        <f>IF($C102="","",HLOOKUP($B$5,notations!$D$6:$SJ$250,ROW(B95)+1,FALSE))</f>
        <v/>
      </c>
      <c r="E102" s="59" t="e">
        <f t="shared" si="4"/>
        <v>#VALUE!</v>
      </c>
      <c r="F102" s="59" t="str">
        <f>IF(D102="","",IF($E102&lt;Configuration!$D$18,Configuration!$H$18,IF($E102&lt;Configuration!$D$17,Configuration!$H$17,IF($E102&lt;=Configuration!$D$16,Configuration!$H$16,Configuration!$H$15))))</f>
        <v/>
      </c>
    </row>
    <row r="103" spans="1:6" x14ac:dyDescent="0.25">
      <c r="B103" s="80" t="str">
        <f>IF('Liste élèves'!$B102="","",'Liste élèves'!$B102)</f>
        <v/>
      </c>
      <c r="C103" s="80" t="str">
        <f>IF('Liste élèves'!$C102="","",'Liste élèves'!$C102)</f>
        <v/>
      </c>
      <c r="D103" s="44" t="str">
        <f>IF($C103="","",HLOOKUP($B$5,notations!$D$6:$SJ$250,ROW(B96)+1,FALSE))</f>
        <v/>
      </c>
      <c r="E103" s="59" t="e">
        <f t="shared" si="4"/>
        <v>#VALUE!</v>
      </c>
      <c r="F103" s="59" t="str">
        <f>IF(D103="","",IF($E103&lt;Configuration!$D$18,Configuration!$H$18,IF($E103&lt;Configuration!$D$17,Configuration!$H$17,IF($E103&lt;=Configuration!$D$16,Configuration!$H$16,Configuration!$H$15))))</f>
        <v/>
      </c>
    </row>
    <row r="104" spans="1:6" x14ac:dyDescent="0.25">
      <c r="B104" s="80" t="str">
        <f>IF('Liste élèves'!$B103="","",'Liste élèves'!$B103)</f>
        <v/>
      </c>
      <c r="C104" s="80" t="str">
        <f>IF('Liste élèves'!$C103="","",'Liste élèves'!$C103)</f>
        <v/>
      </c>
      <c r="D104" s="44" t="str">
        <f>IF($C104="","",HLOOKUP($B$5,notations!$D$6:$SJ$250,ROW(B97)+1,FALSE))</f>
        <v/>
      </c>
      <c r="E104" s="59" t="e">
        <f t="shared" si="4"/>
        <v>#VALUE!</v>
      </c>
      <c r="F104" s="59" t="str">
        <f>IF(D104="","",IF($E104&lt;Configuration!$D$18,Configuration!$H$18,IF($E104&lt;Configuration!$D$17,Configuration!$H$17,IF($E104&lt;=Configuration!$D$16,Configuration!$H$16,Configuration!$H$15))))</f>
        <v/>
      </c>
    </row>
    <row r="105" spans="1:6" x14ac:dyDescent="0.25">
      <c r="B105" s="80" t="str">
        <f>IF('Liste élèves'!$B104="","",'Liste élèves'!$B104)</f>
        <v/>
      </c>
      <c r="C105" s="80" t="str">
        <f>IF('Liste élèves'!$C104="","",'Liste élèves'!$C104)</f>
        <v/>
      </c>
      <c r="D105" s="44" t="str">
        <f>IF($C105="","",HLOOKUP($B$5,notations!$D$6:$SJ$250,ROW(B98)+1,FALSE))</f>
        <v/>
      </c>
      <c r="E105" s="59" t="e">
        <f t="shared" si="4"/>
        <v>#VALUE!</v>
      </c>
      <c r="F105" s="59" t="str">
        <f>IF(D105="","",IF($E105&lt;Configuration!$D$18,Configuration!$H$18,IF($E105&lt;Configuration!$D$17,Configuration!$H$17,IF($E105&lt;=Configuration!$D$16,Configuration!$H$16,Configuration!$H$15))))</f>
        <v/>
      </c>
    </row>
    <row r="106" spans="1:6" x14ac:dyDescent="0.25">
      <c r="B106" s="80" t="str">
        <f>IF('Liste élèves'!$B105="","",'Liste élèves'!$B105)</f>
        <v/>
      </c>
      <c r="C106" s="80" t="str">
        <f>IF('Liste élèves'!$C105="","",'Liste élèves'!$C105)</f>
        <v/>
      </c>
      <c r="D106" s="44" t="str">
        <f>IF($C106="","",HLOOKUP($B$5,notations!$D$6:$SJ$250,ROW(B99)+1,FALSE))</f>
        <v/>
      </c>
      <c r="E106" s="59" t="e">
        <f t="shared" si="4"/>
        <v>#VALUE!</v>
      </c>
      <c r="F106" s="59" t="str">
        <f>IF(D106="","",IF($E106&lt;Configuration!$D$18,Configuration!$H$18,IF($E106&lt;Configuration!$D$17,Configuration!$H$17,IF($E106&lt;=Configuration!$D$16,Configuration!$H$16,Configuration!$H$15))))</f>
        <v/>
      </c>
    </row>
    <row r="107" spans="1:6" x14ac:dyDescent="0.25">
      <c r="B107" s="80" t="str">
        <f>IF('Liste élèves'!$B106="","",'Liste élèves'!$B106)</f>
        <v/>
      </c>
      <c r="C107" s="80" t="str">
        <f>IF('Liste élèves'!$C106="","",'Liste élèves'!$C106)</f>
        <v/>
      </c>
      <c r="D107" s="44" t="str">
        <f>IF($C107="","",HLOOKUP($B$5,notations!$D$6:$SJ$250,ROW(B100)+1,FALSE))</f>
        <v/>
      </c>
      <c r="E107" s="59" t="e">
        <f t="shared" si="4"/>
        <v>#VALUE!</v>
      </c>
      <c r="F107" s="59" t="str">
        <f>IF(D107="","",IF($E107&lt;Configuration!$D$18,Configuration!$H$18,IF($E107&lt;Configuration!$D$17,Configuration!$H$17,IF($E107&lt;=Configuration!$D$16,Configuration!$H$16,Configuration!$H$15))))</f>
        <v/>
      </c>
    </row>
    <row r="108" spans="1:6" x14ac:dyDescent="0.25">
      <c r="B108" s="80" t="str">
        <f>IF('Liste élèves'!$B107="","",'Liste élèves'!$B107)</f>
        <v/>
      </c>
      <c r="C108" s="80" t="str">
        <f>IF('Liste élèves'!$C107="","",'Liste élèves'!$C107)</f>
        <v/>
      </c>
      <c r="D108" s="44" t="str">
        <f>IF($C108="","",HLOOKUP($B$5,notations!$D$6:$SJ$250,ROW(B101)+1,FALSE))</f>
        <v/>
      </c>
      <c r="E108" s="59" t="e">
        <f t="shared" si="4"/>
        <v>#VALUE!</v>
      </c>
      <c r="F108" s="59" t="str">
        <f>IF(D108="","",IF($E108&lt;Configuration!$D$18,Configuration!$H$18,IF($E108&lt;Configuration!$D$17,Configuration!$H$17,IF($E108&lt;=Configuration!$D$16,Configuration!$H$16,Configuration!$H$15))))</f>
        <v/>
      </c>
    </row>
    <row r="109" spans="1:6" x14ac:dyDescent="0.25">
      <c r="B109" s="80" t="str">
        <f>IF('Liste élèves'!$B108="","",'Liste élèves'!$B108)</f>
        <v/>
      </c>
      <c r="C109" s="80" t="str">
        <f>IF('Liste élèves'!$C108="","",'Liste élèves'!$C108)</f>
        <v/>
      </c>
      <c r="D109" s="44" t="str">
        <f>IF($C109="","",HLOOKUP($B$5,notations!$D$6:$SJ$250,ROW(B102)+1,FALSE))</f>
        <v/>
      </c>
      <c r="E109" s="59" t="e">
        <f t="shared" si="4"/>
        <v>#VALUE!</v>
      </c>
      <c r="F109" s="59" t="str">
        <f>IF(D109="","",IF($E109&lt;Configuration!$D$18,Configuration!$H$18,IF($E109&lt;Configuration!$D$17,Configuration!$H$17,IF($E109&lt;=Configuration!$D$16,Configuration!$H$16,Configuration!$H$15))))</f>
        <v/>
      </c>
    </row>
    <row r="110" spans="1:6" x14ac:dyDescent="0.25">
      <c r="B110" s="80" t="str">
        <f>IF('Liste élèves'!$B109="","",'Liste élèves'!$B109)</f>
        <v/>
      </c>
      <c r="C110" s="80" t="str">
        <f>IF('Liste élèves'!$C109="","",'Liste élèves'!$C109)</f>
        <v/>
      </c>
      <c r="D110" s="44" t="str">
        <f>IF($C110="","",HLOOKUP($B$5,notations!$D$6:$SJ$250,ROW(B103)+1,FALSE))</f>
        <v/>
      </c>
      <c r="E110" s="59" t="e">
        <f t="shared" si="4"/>
        <v>#VALUE!</v>
      </c>
      <c r="F110" s="59" t="str">
        <f>IF(D110="","",IF($E110&lt;Configuration!$D$18,Configuration!$H$18,IF($E110&lt;Configuration!$D$17,Configuration!$H$17,IF($E110&lt;=Configuration!$D$16,Configuration!$H$16,Configuration!$H$15))))</f>
        <v/>
      </c>
    </row>
    <row r="111" spans="1:6" x14ac:dyDescent="0.25">
      <c r="B111" s="80" t="str">
        <f>IF('Liste élèves'!$B110="","",'Liste élèves'!$B110)</f>
        <v/>
      </c>
      <c r="C111" s="80" t="str">
        <f>IF('Liste élèves'!$C110="","",'Liste élèves'!$C110)</f>
        <v/>
      </c>
      <c r="D111" s="44" t="str">
        <f>IF($C111="","",HLOOKUP($B$5,notations!$D$6:$SJ$250,ROW(B104)+1,FALSE))</f>
        <v/>
      </c>
      <c r="E111" s="59" t="e">
        <f t="shared" si="4"/>
        <v>#VALUE!</v>
      </c>
      <c r="F111" s="59" t="str">
        <f>IF(D111="","",IF($E111&lt;Configuration!$D$18,Configuration!$H$18,IF($E111&lt;Configuration!$D$17,Configuration!$H$17,IF($E111&lt;=Configuration!$D$16,Configuration!$H$16,Configuration!$H$15))))</f>
        <v/>
      </c>
    </row>
    <row r="112" spans="1:6" x14ac:dyDescent="0.25">
      <c r="B112" s="80" t="str">
        <f>IF('Liste élèves'!$B111="","",'Liste élèves'!$B111)</f>
        <v/>
      </c>
      <c r="C112" s="80" t="str">
        <f>IF('Liste élèves'!$C111="","",'Liste élèves'!$C111)</f>
        <v/>
      </c>
      <c r="D112" s="44" t="str">
        <f>IF($C112="","",HLOOKUP($B$5,notations!$D$6:$SJ$250,ROW(B105)+1,FALSE))</f>
        <v/>
      </c>
      <c r="E112" s="59" t="e">
        <f t="shared" si="4"/>
        <v>#VALUE!</v>
      </c>
      <c r="F112" s="59" t="str">
        <f>IF(D112="","",IF($E112&lt;Configuration!$D$18,Configuration!$H$18,IF($E112&lt;Configuration!$D$17,Configuration!$H$17,IF($E112&lt;=Configuration!$D$16,Configuration!$H$16,Configuration!$H$15))))</f>
        <v/>
      </c>
    </row>
    <row r="113" spans="2:6" x14ac:dyDescent="0.25">
      <c r="B113" s="80" t="str">
        <f>IF('Liste élèves'!$B112="","",'Liste élèves'!$B112)</f>
        <v/>
      </c>
      <c r="C113" s="80" t="str">
        <f>IF('Liste élèves'!$C112="","",'Liste élèves'!$C112)</f>
        <v/>
      </c>
      <c r="D113" s="44" t="str">
        <f>IF($C113="","",HLOOKUP($B$5,notations!$D$6:$SJ$250,ROW(B106)+1,FALSE))</f>
        <v/>
      </c>
      <c r="E113" s="59" t="e">
        <f t="shared" si="4"/>
        <v>#VALUE!</v>
      </c>
      <c r="F113" s="59" t="str">
        <f>IF(D113="","",IF($E113&lt;Configuration!$D$18,Configuration!$H$18,IF($E113&lt;Configuration!$D$17,Configuration!$H$17,IF($E113&lt;=Configuration!$D$16,Configuration!$H$16,Configuration!$H$15))))</f>
        <v/>
      </c>
    </row>
    <row r="114" spans="2:6" x14ac:dyDescent="0.25">
      <c r="B114" s="80" t="str">
        <f>IF('Liste élèves'!$B113="","",'Liste élèves'!$B113)</f>
        <v/>
      </c>
      <c r="C114" s="80" t="str">
        <f>IF('Liste élèves'!$C113="","",'Liste élèves'!$C113)</f>
        <v/>
      </c>
      <c r="D114" s="44" t="str">
        <f>IF($C114="","",HLOOKUP($B$5,notations!$D$6:$SJ$250,ROW(B107)+1,FALSE))</f>
        <v/>
      </c>
      <c r="E114" s="59" t="e">
        <f t="shared" si="4"/>
        <v>#VALUE!</v>
      </c>
      <c r="F114" s="59" t="str">
        <f>IF(D114="","",IF($E114&lt;Configuration!$D$18,Configuration!$H$18,IF($E114&lt;Configuration!$D$17,Configuration!$H$17,IF($E114&lt;=Configuration!$D$16,Configuration!$H$16,Configuration!$H$15))))</f>
        <v/>
      </c>
    </row>
    <row r="115" spans="2:6" x14ac:dyDescent="0.25">
      <c r="B115" s="80" t="str">
        <f>IF('Liste élèves'!$B114="","",'Liste élèves'!$B114)</f>
        <v/>
      </c>
      <c r="C115" s="80" t="str">
        <f>IF('Liste élèves'!$C114="","",'Liste élèves'!$C114)</f>
        <v/>
      </c>
      <c r="D115" s="44" t="str">
        <f>IF($C115="","",HLOOKUP($B$5,notations!$D$6:$SJ$250,ROW(B108)+1,FALSE))</f>
        <v/>
      </c>
      <c r="E115" s="59" t="e">
        <f t="shared" si="4"/>
        <v>#VALUE!</v>
      </c>
      <c r="F115" s="59" t="str">
        <f>IF(D115="","",IF($E115&lt;Configuration!$D$18,Configuration!$H$18,IF($E115&lt;Configuration!$D$17,Configuration!$H$17,IF($E115&lt;=Configuration!$D$16,Configuration!$H$16,Configuration!$H$15))))</f>
        <v/>
      </c>
    </row>
    <row r="116" spans="2:6" x14ac:dyDescent="0.25">
      <c r="B116" s="80" t="str">
        <f>IF('Liste élèves'!$B115="","",'Liste élèves'!$B115)</f>
        <v/>
      </c>
      <c r="C116" s="80" t="str">
        <f>IF('Liste élèves'!$C115="","",'Liste élèves'!$C115)</f>
        <v/>
      </c>
      <c r="D116" s="44" t="str">
        <f>IF($C116="","",HLOOKUP($B$5,notations!$D$6:$SJ$250,ROW(B109)+1,FALSE))</f>
        <v/>
      </c>
      <c r="E116" s="59" t="e">
        <f t="shared" si="4"/>
        <v>#VALUE!</v>
      </c>
      <c r="F116" s="59" t="str">
        <f>IF(D116="","",IF($E116&lt;Configuration!$D$18,Configuration!$H$18,IF($E116&lt;Configuration!$D$17,Configuration!$H$17,IF($E116&lt;=Configuration!$D$16,Configuration!$H$16,Configuration!$H$15))))</f>
        <v/>
      </c>
    </row>
    <row r="117" spans="2:6" x14ac:dyDescent="0.25">
      <c r="B117" s="80" t="str">
        <f>IF('Liste élèves'!$B116="","",'Liste élèves'!$B116)</f>
        <v/>
      </c>
      <c r="C117" s="80" t="str">
        <f>IF('Liste élèves'!$C116="","",'Liste élèves'!$C116)</f>
        <v/>
      </c>
      <c r="D117" s="44" t="str">
        <f>IF($C117="","",HLOOKUP($B$5,notations!$D$6:$SJ$250,ROW(B110)+1,FALSE))</f>
        <v/>
      </c>
      <c r="E117" s="59" t="e">
        <f t="shared" si="4"/>
        <v>#VALUE!</v>
      </c>
      <c r="F117" s="59" t="str">
        <f>IF(D117="","",IF($E117&lt;Configuration!$D$18,Configuration!$H$18,IF($E117&lt;Configuration!$D$17,Configuration!$H$17,IF($E117&lt;=Configuration!$D$16,Configuration!$H$16,Configuration!$H$15))))</f>
        <v/>
      </c>
    </row>
    <row r="118" spans="2:6" x14ac:dyDescent="0.25">
      <c r="B118" s="80" t="str">
        <f>IF('Liste élèves'!$B117="","",'Liste élèves'!$B117)</f>
        <v/>
      </c>
      <c r="C118" s="80" t="str">
        <f>IF('Liste élèves'!$C117="","",'Liste élèves'!$C117)</f>
        <v/>
      </c>
      <c r="D118" s="44" t="str">
        <f>IF($C118="","",HLOOKUP($B$5,notations!$D$6:$SJ$250,ROW(B111)+1,FALSE))</f>
        <v/>
      </c>
      <c r="E118" s="59" t="e">
        <f t="shared" si="4"/>
        <v>#VALUE!</v>
      </c>
      <c r="F118" s="59" t="str">
        <f>IF(D118="","",IF($E118&lt;Configuration!$D$18,Configuration!$H$18,IF($E118&lt;Configuration!$D$17,Configuration!$H$17,IF($E118&lt;=Configuration!$D$16,Configuration!$H$16,Configuration!$H$15))))</f>
        <v/>
      </c>
    </row>
    <row r="119" spans="2:6" x14ac:dyDescent="0.25">
      <c r="B119" s="80" t="str">
        <f>IF('Liste élèves'!$B118="","",'Liste élèves'!$B118)</f>
        <v/>
      </c>
      <c r="C119" s="80" t="str">
        <f>IF('Liste élèves'!$C118="","",'Liste élèves'!$C118)</f>
        <v/>
      </c>
      <c r="D119" s="44" t="str">
        <f>IF($C119="","",HLOOKUP($B$5,notations!$D$6:$SJ$250,ROW(B112)+1,FALSE))</f>
        <v/>
      </c>
      <c r="E119" s="59" t="e">
        <f t="shared" si="4"/>
        <v>#VALUE!</v>
      </c>
      <c r="F119" s="59" t="str">
        <f>IF(D119="","",IF($E119&lt;Configuration!$D$18,Configuration!$H$18,IF($E119&lt;Configuration!$D$17,Configuration!$H$17,IF($E119&lt;=Configuration!$D$16,Configuration!$H$16,Configuration!$H$15))))</f>
        <v/>
      </c>
    </row>
    <row r="120" spans="2:6" x14ac:dyDescent="0.25">
      <c r="B120" s="80" t="str">
        <f>IF('Liste élèves'!$B119="","",'Liste élèves'!$B119)</f>
        <v/>
      </c>
      <c r="C120" s="80" t="str">
        <f>IF('Liste élèves'!$C119="","",'Liste élèves'!$C119)</f>
        <v/>
      </c>
      <c r="D120" s="44" t="str">
        <f>IF($C120="","",HLOOKUP($B$5,notations!$D$6:$SJ$250,ROW(B113)+1,FALSE))</f>
        <v/>
      </c>
      <c r="E120" s="59" t="e">
        <f t="shared" si="4"/>
        <v>#VALUE!</v>
      </c>
      <c r="F120" s="59" t="str">
        <f>IF(D120="","",IF($E120&lt;Configuration!$D$18,Configuration!$H$18,IF($E120&lt;Configuration!$D$17,Configuration!$H$17,IF($E120&lt;=Configuration!$D$16,Configuration!$H$16,Configuration!$H$15))))</f>
        <v/>
      </c>
    </row>
    <row r="121" spans="2:6" x14ac:dyDescent="0.25">
      <c r="B121" s="80" t="str">
        <f>IF('Liste élèves'!$B120="","",'Liste élèves'!$B120)</f>
        <v/>
      </c>
      <c r="C121" s="80" t="str">
        <f>IF('Liste élèves'!$C120="","",'Liste élèves'!$C120)</f>
        <v/>
      </c>
      <c r="D121" s="44" t="str">
        <f>IF($C121="","",HLOOKUP($B$5,notations!$D$6:$SJ$250,ROW(B114)+1,FALSE))</f>
        <v/>
      </c>
      <c r="E121" s="59" t="e">
        <f t="shared" si="4"/>
        <v>#VALUE!</v>
      </c>
      <c r="F121" s="59" t="str">
        <f>IF(D121="","",IF($E121&lt;Configuration!$D$18,Configuration!$H$18,IF($E121&lt;Configuration!$D$17,Configuration!$H$17,IF($E121&lt;=Configuration!$D$16,Configuration!$H$16,Configuration!$H$15))))</f>
        <v/>
      </c>
    </row>
    <row r="122" spans="2:6" x14ac:dyDescent="0.25">
      <c r="B122" s="80" t="str">
        <f>IF('Liste élèves'!$B121="","",'Liste élèves'!$B121)</f>
        <v/>
      </c>
      <c r="C122" s="80" t="str">
        <f>IF('Liste élèves'!$C121="","",'Liste élèves'!$C121)</f>
        <v/>
      </c>
      <c r="D122" s="44" t="str">
        <f>IF($C122="","",HLOOKUP($B$5,notations!$D$6:$SJ$250,ROW(B115)+1,FALSE))</f>
        <v/>
      </c>
      <c r="E122" s="59" t="e">
        <f t="shared" si="4"/>
        <v>#VALUE!</v>
      </c>
      <c r="F122" s="59" t="str">
        <f>IF(D122="","",IF($E122&lt;Configuration!$D$18,Configuration!$H$18,IF($E122&lt;Configuration!$D$17,Configuration!$H$17,IF($E122&lt;=Configuration!$D$16,Configuration!$H$16,Configuration!$H$15))))</f>
        <v/>
      </c>
    </row>
    <row r="123" spans="2:6" x14ac:dyDescent="0.25">
      <c r="B123" s="80" t="str">
        <f>IF('Liste élèves'!$B122="","",'Liste élèves'!$B122)</f>
        <v/>
      </c>
      <c r="C123" s="80" t="str">
        <f>IF('Liste élèves'!$C122="","",'Liste élèves'!$C122)</f>
        <v/>
      </c>
      <c r="D123" s="44" t="str">
        <f>IF($C123="","",HLOOKUP($B$5,notations!$D$6:$SJ$250,ROW(B116)+1,FALSE))</f>
        <v/>
      </c>
      <c r="E123" s="59" t="e">
        <f t="shared" si="4"/>
        <v>#VALUE!</v>
      </c>
      <c r="F123" s="59" t="str">
        <f>IF(D123="","",IF($E123&lt;Configuration!$D$18,Configuration!$H$18,IF($E123&lt;Configuration!$D$17,Configuration!$H$17,IF($E123&lt;=Configuration!$D$16,Configuration!$H$16,Configuration!$H$15))))</f>
        <v/>
      </c>
    </row>
    <row r="124" spans="2:6" x14ac:dyDescent="0.25">
      <c r="B124" s="80" t="str">
        <f>IF('Liste élèves'!$B123="","",'Liste élèves'!$B123)</f>
        <v/>
      </c>
      <c r="C124" s="80" t="str">
        <f>IF('Liste élèves'!$C123="","",'Liste élèves'!$C123)</f>
        <v/>
      </c>
      <c r="D124" s="44" t="str">
        <f>IF($C124="","",HLOOKUP($B$5,notations!$D$6:$SJ$250,ROW(B117)+1,FALSE))</f>
        <v/>
      </c>
      <c r="E124" s="59" t="e">
        <f t="shared" si="4"/>
        <v>#VALUE!</v>
      </c>
      <c r="F124" s="59" t="str">
        <f>IF(D124="","",IF($E124&lt;Configuration!$D$18,Configuration!$H$18,IF($E124&lt;Configuration!$D$17,Configuration!$H$17,IF($E124&lt;=Configuration!$D$16,Configuration!$H$16,Configuration!$H$15))))</f>
        <v/>
      </c>
    </row>
    <row r="125" spans="2:6" x14ac:dyDescent="0.25">
      <c r="B125" s="80" t="str">
        <f>IF('Liste élèves'!$B124="","",'Liste élèves'!$B124)</f>
        <v/>
      </c>
      <c r="C125" s="80" t="str">
        <f>IF('Liste élèves'!$C124="","",'Liste élèves'!$C124)</f>
        <v/>
      </c>
      <c r="D125" s="44" t="str">
        <f>IF($C125="","",HLOOKUP($B$5,notations!$D$6:$SJ$250,ROW(B118)+1,FALSE))</f>
        <v/>
      </c>
      <c r="E125" s="59" t="e">
        <f t="shared" si="4"/>
        <v>#VALUE!</v>
      </c>
      <c r="F125" s="59" t="str">
        <f>IF(D125="","",IF($E125&lt;Configuration!$D$18,Configuration!$H$18,IF($E125&lt;Configuration!$D$17,Configuration!$H$17,IF($E125&lt;=Configuration!$D$16,Configuration!$H$16,Configuration!$H$15))))</f>
        <v/>
      </c>
    </row>
    <row r="126" spans="2:6" x14ac:dyDescent="0.25">
      <c r="B126" s="80" t="str">
        <f>IF('Liste élèves'!$B125="","",'Liste élèves'!$B125)</f>
        <v/>
      </c>
      <c r="C126" s="80" t="str">
        <f>IF('Liste élèves'!$C125="","",'Liste élèves'!$C125)</f>
        <v/>
      </c>
      <c r="D126" s="44" t="str">
        <f>IF($C126="","",HLOOKUP($B$5,notations!$D$6:$SJ$250,ROW(B119)+1,FALSE))</f>
        <v/>
      </c>
      <c r="E126" s="59" t="e">
        <f t="shared" si="4"/>
        <v>#VALUE!</v>
      </c>
      <c r="F126" s="59" t="str">
        <f>IF(D126="","",IF($E126&lt;Configuration!$D$18,Configuration!$H$18,IF($E126&lt;Configuration!$D$17,Configuration!$H$17,IF($E126&lt;=Configuration!$D$16,Configuration!$H$16,Configuration!$H$15))))</f>
        <v/>
      </c>
    </row>
    <row r="127" spans="2:6" x14ac:dyDescent="0.25">
      <c r="B127" s="80" t="str">
        <f>IF('Liste élèves'!$B126="","",'Liste élèves'!$B126)</f>
        <v/>
      </c>
      <c r="C127" s="80" t="str">
        <f>IF('Liste élèves'!$C126="","",'Liste élèves'!$C126)</f>
        <v/>
      </c>
      <c r="D127" s="44" t="str">
        <f>IF($C127="","",HLOOKUP($B$5,notations!$D$6:$SJ$250,ROW(B120)+1,FALSE))</f>
        <v/>
      </c>
      <c r="E127" s="59" t="e">
        <f t="shared" si="4"/>
        <v>#VALUE!</v>
      </c>
      <c r="F127" s="59" t="str">
        <f>IF(D127="","",IF($E127&lt;Configuration!$D$18,Configuration!$H$18,IF($E127&lt;Configuration!$D$17,Configuration!$H$17,IF($E127&lt;=Configuration!$D$16,Configuration!$H$16,Configuration!$H$15))))</f>
        <v/>
      </c>
    </row>
    <row r="128" spans="2:6" x14ac:dyDescent="0.25">
      <c r="B128" s="80" t="str">
        <f>IF('Liste élèves'!$B127="","",'Liste élèves'!$B127)</f>
        <v/>
      </c>
      <c r="C128" s="80" t="str">
        <f>IF('Liste élèves'!$C127="","",'Liste élèves'!$C127)</f>
        <v/>
      </c>
      <c r="D128" s="44" t="str">
        <f>IF($C128="","",HLOOKUP($B$5,notations!$D$6:$SJ$250,ROW(B121)+1,FALSE))</f>
        <v/>
      </c>
      <c r="E128" s="59" t="e">
        <f t="shared" si="4"/>
        <v>#VALUE!</v>
      </c>
      <c r="F128" s="59" t="str">
        <f>IF(D128="","",IF($E128&lt;Configuration!$D$18,Configuration!$H$18,IF($E128&lt;Configuration!$D$17,Configuration!$H$17,IF($E128&lt;=Configuration!$D$16,Configuration!$H$16,Configuration!$H$15))))</f>
        <v/>
      </c>
    </row>
    <row r="129" spans="2:6" x14ac:dyDescent="0.25">
      <c r="B129" s="80" t="str">
        <f>IF('Liste élèves'!$B128="","",'Liste élèves'!$B128)</f>
        <v/>
      </c>
      <c r="C129" s="80" t="str">
        <f>IF('Liste élèves'!$C128="","",'Liste élèves'!$C128)</f>
        <v/>
      </c>
      <c r="D129" s="44" t="str">
        <f>IF($C129="","",HLOOKUP($B$5,notations!$D$6:$SJ$250,ROW(B122)+1,FALSE))</f>
        <v/>
      </c>
      <c r="E129" s="59" t="e">
        <f t="shared" si="4"/>
        <v>#VALUE!</v>
      </c>
      <c r="F129" s="59" t="str">
        <f>IF(D129="","",IF($E129&lt;Configuration!$D$18,Configuration!$H$18,IF($E129&lt;Configuration!$D$17,Configuration!$H$17,IF($E129&lt;=Configuration!$D$16,Configuration!$H$16,Configuration!$H$15))))</f>
        <v/>
      </c>
    </row>
    <row r="130" spans="2:6" x14ac:dyDescent="0.25">
      <c r="B130" s="80" t="str">
        <f>IF('Liste élèves'!$B129="","",'Liste élèves'!$B129)</f>
        <v/>
      </c>
      <c r="C130" s="80" t="str">
        <f>IF('Liste élèves'!$C129="","",'Liste élèves'!$C129)</f>
        <v/>
      </c>
      <c r="D130" s="44" t="str">
        <f>IF($C130="","",HLOOKUP($B$5,notations!$D$6:$SJ$250,ROW(B123)+1,FALSE))</f>
        <v/>
      </c>
      <c r="E130" s="59" t="e">
        <f t="shared" si="4"/>
        <v>#VALUE!</v>
      </c>
      <c r="F130" s="59" t="str">
        <f>IF(D130="","",IF($E130&lt;Configuration!$D$18,Configuration!$H$18,IF($E130&lt;Configuration!$D$17,Configuration!$H$17,IF($E130&lt;=Configuration!$D$16,Configuration!$H$16,Configuration!$H$15))))</f>
        <v/>
      </c>
    </row>
    <row r="131" spans="2:6" x14ac:dyDescent="0.25">
      <c r="B131" s="80" t="str">
        <f>IF('Liste élèves'!$B130="","",'Liste élèves'!$B130)</f>
        <v/>
      </c>
      <c r="C131" s="80" t="str">
        <f>IF('Liste élèves'!$C130="","",'Liste élèves'!$C130)</f>
        <v/>
      </c>
      <c r="D131" s="44" t="str">
        <f>IF($C131="","",HLOOKUP($B$5,notations!$D$6:$SJ$250,ROW(B124)+1,FALSE))</f>
        <v/>
      </c>
      <c r="E131" s="59" t="e">
        <f t="shared" si="4"/>
        <v>#VALUE!</v>
      </c>
      <c r="F131" s="59" t="str">
        <f>IF(D131="","",IF($E131&lt;Configuration!$D$18,Configuration!$H$18,IF($E131&lt;Configuration!$D$17,Configuration!$H$17,IF($E131&lt;=Configuration!$D$16,Configuration!$H$16,Configuration!$H$15))))</f>
        <v/>
      </c>
    </row>
    <row r="132" spans="2:6" x14ac:dyDescent="0.25">
      <c r="B132" s="80" t="str">
        <f>IF('Liste élèves'!$B131="","",'Liste élèves'!$B131)</f>
        <v/>
      </c>
      <c r="C132" s="80" t="str">
        <f>IF('Liste élèves'!$C131="","",'Liste élèves'!$C131)</f>
        <v/>
      </c>
      <c r="D132" s="44" t="str">
        <f>IF($C132="","",HLOOKUP($B$5,notations!$D$6:$SJ$250,ROW(B125)+1,FALSE))</f>
        <v/>
      </c>
      <c r="E132" s="59" t="e">
        <f t="shared" si="4"/>
        <v>#VALUE!</v>
      </c>
      <c r="F132" s="59" t="str">
        <f>IF(D132="","",IF($E132&lt;Configuration!$D$18,Configuration!$H$18,IF($E132&lt;Configuration!$D$17,Configuration!$H$17,IF($E132&lt;=Configuration!$D$16,Configuration!$H$16,Configuration!$H$15))))</f>
        <v/>
      </c>
    </row>
    <row r="133" spans="2:6" x14ac:dyDescent="0.25">
      <c r="B133" s="80" t="str">
        <f>IF('Liste élèves'!$B132="","",'Liste élèves'!$B132)</f>
        <v/>
      </c>
      <c r="C133" s="80" t="str">
        <f>IF('Liste élèves'!$C132="","",'Liste élèves'!$C132)</f>
        <v/>
      </c>
      <c r="D133" s="44" t="str">
        <f>IF($C133="","",HLOOKUP($B$5,notations!$D$6:$SJ$250,ROW(B126)+1,FALSE))</f>
        <v/>
      </c>
      <c r="E133" s="59" t="e">
        <f t="shared" si="4"/>
        <v>#VALUE!</v>
      </c>
      <c r="F133" s="59" t="str">
        <f>IF(D133="","",IF($E133&lt;Configuration!$D$18,Configuration!$H$18,IF($E133&lt;Configuration!$D$17,Configuration!$H$17,IF($E133&lt;=Configuration!$D$16,Configuration!$H$16,Configuration!$H$15))))</f>
        <v/>
      </c>
    </row>
    <row r="134" spans="2:6" x14ac:dyDescent="0.25">
      <c r="B134" s="80" t="str">
        <f>IF('Liste élèves'!$B133="","",'Liste élèves'!$B133)</f>
        <v/>
      </c>
      <c r="C134" s="80" t="str">
        <f>IF('Liste élèves'!$C133="","",'Liste élèves'!$C133)</f>
        <v/>
      </c>
      <c r="D134" s="44" t="str">
        <f>IF($C134="","",HLOOKUP($B$5,notations!$D$6:$SJ$250,ROW(B127)+1,FALSE))</f>
        <v/>
      </c>
      <c r="E134" s="59" t="e">
        <f t="shared" si="4"/>
        <v>#VALUE!</v>
      </c>
      <c r="F134" s="59" t="str">
        <f>IF(D134="","",IF($E134&lt;Configuration!$D$18,Configuration!$H$18,IF($E134&lt;Configuration!$D$17,Configuration!$H$17,IF($E134&lt;=Configuration!$D$16,Configuration!$H$16,Configuration!$H$15))))</f>
        <v/>
      </c>
    </row>
    <row r="135" spans="2:6" x14ac:dyDescent="0.25">
      <c r="B135" s="80" t="str">
        <f>IF('Liste élèves'!$B134="","",'Liste élèves'!$B134)</f>
        <v/>
      </c>
      <c r="C135" s="80" t="str">
        <f>IF('Liste élèves'!$C134="","",'Liste élèves'!$C134)</f>
        <v/>
      </c>
      <c r="D135" s="44" t="str">
        <f>IF($C135="","",HLOOKUP($B$5,notations!$D$6:$SJ$250,ROW(B128)+1,FALSE))</f>
        <v/>
      </c>
      <c r="E135" s="59" t="e">
        <f t="shared" si="4"/>
        <v>#VALUE!</v>
      </c>
      <c r="F135" s="59" t="str">
        <f>IF(D135="","",IF($E135&lt;Configuration!$D$18,Configuration!$H$18,IF($E135&lt;Configuration!$D$17,Configuration!$H$17,IF($E135&lt;=Configuration!$D$16,Configuration!$H$16,Configuration!$H$15))))</f>
        <v/>
      </c>
    </row>
    <row r="136" spans="2:6" x14ac:dyDescent="0.25">
      <c r="B136" s="80" t="str">
        <f>IF('Liste élèves'!$B135="","",'Liste élèves'!$B135)</f>
        <v/>
      </c>
      <c r="C136" s="80" t="str">
        <f>IF('Liste élèves'!$C135="","",'Liste élèves'!$C135)</f>
        <v/>
      </c>
      <c r="D136" s="44" t="str">
        <f>IF($C136="","",HLOOKUP($B$5,notations!$D$6:$SJ$250,ROW(B129)+1,FALSE))</f>
        <v/>
      </c>
      <c r="E136" s="59" t="e">
        <f t="shared" si="4"/>
        <v>#VALUE!</v>
      </c>
      <c r="F136" s="59" t="str">
        <f>IF(D136="","",IF($E136&lt;Configuration!$D$18,Configuration!$H$18,IF($E136&lt;Configuration!$D$17,Configuration!$H$17,IF($E136&lt;=Configuration!$D$16,Configuration!$H$16,Configuration!$H$15))))</f>
        <v/>
      </c>
    </row>
    <row r="137" spans="2:6" x14ac:dyDescent="0.25">
      <c r="B137" s="80" t="str">
        <f>IF('Liste élèves'!$B136="","",'Liste élèves'!$B136)</f>
        <v/>
      </c>
      <c r="C137" s="80" t="str">
        <f>IF('Liste élèves'!$C136="","",'Liste élèves'!$C136)</f>
        <v/>
      </c>
      <c r="D137" s="44" t="str">
        <f>IF($C137="","",HLOOKUP($B$5,notations!$D$6:$SJ$250,ROW(B130)+1,FALSE))</f>
        <v/>
      </c>
      <c r="E137" s="59" t="e">
        <f t="shared" si="4"/>
        <v>#VALUE!</v>
      </c>
      <c r="F137" s="59" t="str">
        <f>IF(D137="","",IF($E137&lt;Configuration!$D$18,Configuration!$H$18,IF($E137&lt;Configuration!$D$17,Configuration!$H$17,IF($E137&lt;=Configuration!$D$16,Configuration!$H$16,Configuration!$H$15))))</f>
        <v/>
      </c>
    </row>
    <row r="138" spans="2:6" x14ac:dyDescent="0.25">
      <c r="B138" s="80" t="str">
        <f>IF('Liste élèves'!$B137="","",'Liste élèves'!$B137)</f>
        <v/>
      </c>
      <c r="C138" s="80" t="str">
        <f>IF('Liste élèves'!$C137="","",'Liste élèves'!$C137)</f>
        <v/>
      </c>
      <c r="D138" s="44" t="str">
        <f>IF($C138="","",HLOOKUP($B$5,notations!$D$6:$SJ$250,ROW(B131)+1,FALSE))</f>
        <v/>
      </c>
      <c r="E138" s="59" t="e">
        <f t="shared" si="4"/>
        <v>#VALUE!</v>
      </c>
      <c r="F138" s="59" t="str">
        <f>IF(D138="","",IF($E138&lt;Configuration!$D$18,Configuration!$H$18,IF($E138&lt;Configuration!$D$17,Configuration!$H$17,IF($E138&lt;=Configuration!$D$16,Configuration!$H$16,Configuration!$H$15))))</f>
        <v/>
      </c>
    </row>
    <row r="139" spans="2:6" x14ac:dyDescent="0.25">
      <c r="B139" s="80" t="str">
        <f>IF('Liste élèves'!$B138="","",'Liste élèves'!$B138)</f>
        <v/>
      </c>
      <c r="C139" s="80" t="str">
        <f>IF('Liste élèves'!$C138="","",'Liste élèves'!$C138)</f>
        <v/>
      </c>
      <c r="D139" s="44" t="str">
        <f>IF($C139="","",HLOOKUP($B$5,notations!$D$6:$SJ$250,ROW(B132)+1,FALSE))</f>
        <v/>
      </c>
      <c r="E139" s="59" t="e">
        <f t="shared" ref="E139:E202" si="5">$D139/$E$6</f>
        <v>#VALUE!</v>
      </c>
      <c r="F139" s="59" t="str">
        <f>IF(D139="","",IF($E139&lt;Configuration!$D$18,Configuration!$H$18,IF($E139&lt;Configuration!$D$17,Configuration!$H$17,IF($E139&lt;=Configuration!$D$16,Configuration!$H$16,Configuration!$H$15))))</f>
        <v/>
      </c>
    </row>
    <row r="140" spans="2:6" x14ac:dyDescent="0.25">
      <c r="B140" s="80" t="str">
        <f>IF('Liste élèves'!$B139="","",'Liste élèves'!$B139)</f>
        <v/>
      </c>
      <c r="C140" s="80" t="str">
        <f>IF('Liste élèves'!$C139="","",'Liste élèves'!$C139)</f>
        <v/>
      </c>
      <c r="D140" s="44" t="str">
        <f>IF($C140="","",HLOOKUP($B$5,notations!$D$6:$SJ$250,ROW(B133)+1,FALSE))</f>
        <v/>
      </c>
      <c r="E140" s="59" t="e">
        <f t="shared" si="5"/>
        <v>#VALUE!</v>
      </c>
      <c r="F140" s="59" t="str">
        <f>IF(D140="","",IF($E140&lt;Configuration!$D$18,Configuration!$H$18,IF($E140&lt;Configuration!$D$17,Configuration!$H$17,IF($E140&lt;=Configuration!$D$16,Configuration!$H$16,Configuration!$H$15))))</f>
        <v/>
      </c>
    </row>
    <row r="141" spans="2:6" x14ac:dyDescent="0.25">
      <c r="B141" s="80" t="str">
        <f>IF('Liste élèves'!$B140="","",'Liste élèves'!$B140)</f>
        <v/>
      </c>
      <c r="C141" s="80" t="str">
        <f>IF('Liste élèves'!$C140="","",'Liste élèves'!$C140)</f>
        <v/>
      </c>
      <c r="D141" s="44" t="str">
        <f>IF($C141="","",HLOOKUP($B$5,notations!$D$6:$SJ$250,ROW(B134)+1,FALSE))</f>
        <v/>
      </c>
      <c r="E141" s="59" t="e">
        <f t="shared" si="5"/>
        <v>#VALUE!</v>
      </c>
      <c r="F141" s="59" t="str">
        <f>IF(D141="","",IF($E141&lt;Configuration!$D$18,Configuration!$H$18,IF($E141&lt;Configuration!$D$17,Configuration!$H$17,IF($E141&lt;=Configuration!$D$16,Configuration!$H$16,Configuration!$H$15))))</f>
        <v/>
      </c>
    </row>
    <row r="142" spans="2:6" x14ac:dyDescent="0.25">
      <c r="B142" s="80" t="str">
        <f>IF('Liste élèves'!$B141="","",'Liste élèves'!$B141)</f>
        <v/>
      </c>
      <c r="C142" s="80" t="str">
        <f>IF('Liste élèves'!$C141="","",'Liste élèves'!$C141)</f>
        <v/>
      </c>
      <c r="D142" s="44" t="str">
        <f>IF($C142="","",HLOOKUP($B$5,notations!$D$6:$SJ$250,ROW(B135)+1,FALSE))</f>
        <v/>
      </c>
      <c r="E142" s="59" t="e">
        <f t="shared" si="5"/>
        <v>#VALUE!</v>
      </c>
      <c r="F142" s="59" t="str">
        <f>IF(D142="","",IF($E142&lt;Configuration!$D$18,Configuration!$H$18,IF($E142&lt;Configuration!$D$17,Configuration!$H$17,IF($E142&lt;=Configuration!$D$16,Configuration!$H$16,Configuration!$H$15))))</f>
        <v/>
      </c>
    </row>
    <row r="143" spans="2:6" x14ac:dyDescent="0.25">
      <c r="B143" s="80" t="str">
        <f>IF('Liste élèves'!$B142="","",'Liste élèves'!$B142)</f>
        <v/>
      </c>
      <c r="C143" s="80" t="str">
        <f>IF('Liste élèves'!$C142="","",'Liste élèves'!$C142)</f>
        <v/>
      </c>
      <c r="D143" s="44" t="str">
        <f>IF($C143="","",HLOOKUP($B$5,notations!$D$6:$SJ$250,ROW(B136)+1,FALSE))</f>
        <v/>
      </c>
      <c r="E143" s="59" t="e">
        <f t="shared" si="5"/>
        <v>#VALUE!</v>
      </c>
      <c r="F143" s="59" t="str">
        <f>IF(D143="","",IF($E143&lt;Configuration!$D$18,Configuration!$H$18,IF($E143&lt;Configuration!$D$17,Configuration!$H$17,IF($E143&lt;=Configuration!$D$16,Configuration!$H$16,Configuration!$H$15))))</f>
        <v/>
      </c>
    </row>
    <row r="144" spans="2:6" x14ac:dyDescent="0.25">
      <c r="B144" s="80" t="str">
        <f>IF('Liste élèves'!$B143="","",'Liste élèves'!$B143)</f>
        <v/>
      </c>
      <c r="C144" s="80" t="str">
        <f>IF('Liste élèves'!$C143="","",'Liste élèves'!$C143)</f>
        <v/>
      </c>
      <c r="D144" s="44" t="str">
        <f>IF($C144="","",HLOOKUP($B$5,notations!$D$6:$SJ$250,ROW(B137)+1,FALSE))</f>
        <v/>
      </c>
      <c r="E144" s="59" t="e">
        <f t="shared" si="5"/>
        <v>#VALUE!</v>
      </c>
      <c r="F144" s="59" t="str">
        <f>IF(D144="","",IF($E144&lt;Configuration!$D$18,Configuration!$H$18,IF($E144&lt;Configuration!$D$17,Configuration!$H$17,IF($E144&lt;=Configuration!$D$16,Configuration!$H$16,Configuration!$H$15))))</f>
        <v/>
      </c>
    </row>
    <row r="145" spans="2:6" x14ac:dyDescent="0.25">
      <c r="B145" s="80" t="str">
        <f>IF('Liste élèves'!$B144="","",'Liste élèves'!$B144)</f>
        <v/>
      </c>
      <c r="C145" s="80" t="str">
        <f>IF('Liste élèves'!$C144="","",'Liste élèves'!$C144)</f>
        <v/>
      </c>
      <c r="D145" s="44" t="str">
        <f>IF($C145="","",HLOOKUP($B$5,notations!$D$6:$SJ$250,ROW(B138)+1,FALSE))</f>
        <v/>
      </c>
      <c r="E145" s="59" t="e">
        <f t="shared" si="5"/>
        <v>#VALUE!</v>
      </c>
      <c r="F145" s="59" t="str">
        <f>IF(D145="","",IF($E145&lt;Configuration!$D$18,Configuration!$H$18,IF($E145&lt;Configuration!$D$17,Configuration!$H$17,IF($E145&lt;=Configuration!$D$16,Configuration!$H$16,Configuration!$H$15))))</f>
        <v/>
      </c>
    </row>
    <row r="146" spans="2:6" x14ac:dyDescent="0.25">
      <c r="B146" s="80" t="str">
        <f>IF('Liste élèves'!$B145="","",'Liste élèves'!$B145)</f>
        <v/>
      </c>
      <c r="C146" s="80" t="str">
        <f>IF('Liste élèves'!$C145="","",'Liste élèves'!$C145)</f>
        <v/>
      </c>
      <c r="D146" s="44" t="str">
        <f>IF($C146="","",HLOOKUP($B$5,notations!$D$6:$SJ$250,ROW(B139)+1,FALSE))</f>
        <v/>
      </c>
      <c r="E146" s="59" t="e">
        <f t="shared" si="5"/>
        <v>#VALUE!</v>
      </c>
      <c r="F146" s="59" t="str">
        <f>IF(D146="","",IF($E146&lt;Configuration!$D$18,Configuration!$H$18,IF($E146&lt;Configuration!$D$17,Configuration!$H$17,IF($E146&lt;=Configuration!$D$16,Configuration!$H$16,Configuration!$H$15))))</f>
        <v/>
      </c>
    </row>
    <row r="147" spans="2:6" x14ac:dyDescent="0.25">
      <c r="B147" s="80" t="str">
        <f>IF('Liste élèves'!$B146="","",'Liste élèves'!$B146)</f>
        <v/>
      </c>
      <c r="C147" s="80" t="str">
        <f>IF('Liste élèves'!$C146="","",'Liste élèves'!$C146)</f>
        <v/>
      </c>
      <c r="D147" s="44" t="str">
        <f>IF($C147="","",HLOOKUP($B$5,notations!$D$6:$SJ$250,ROW(B140)+1,FALSE))</f>
        <v/>
      </c>
      <c r="E147" s="59" t="e">
        <f t="shared" si="5"/>
        <v>#VALUE!</v>
      </c>
      <c r="F147" s="59" t="str">
        <f>IF(D147="","",IF($E147&lt;Configuration!$D$18,Configuration!$H$18,IF($E147&lt;Configuration!$D$17,Configuration!$H$17,IF($E147&lt;=Configuration!$D$16,Configuration!$H$16,Configuration!$H$15))))</f>
        <v/>
      </c>
    </row>
    <row r="148" spans="2:6" x14ac:dyDescent="0.25">
      <c r="B148" s="80" t="str">
        <f>IF('Liste élèves'!$B147="","",'Liste élèves'!$B147)</f>
        <v/>
      </c>
      <c r="C148" s="80" t="str">
        <f>IF('Liste élèves'!$C147="","",'Liste élèves'!$C147)</f>
        <v/>
      </c>
      <c r="D148" s="44" t="str">
        <f>IF($C148="","",HLOOKUP($B$5,notations!$D$6:$SJ$250,ROW(B141)+1,FALSE))</f>
        <v/>
      </c>
      <c r="E148" s="59" t="e">
        <f t="shared" si="5"/>
        <v>#VALUE!</v>
      </c>
      <c r="F148" s="59" t="str">
        <f>IF(D148="","",IF($E148&lt;Configuration!$D$18,Configuration!$H$18,IF($E148&lt;Configuration!$D$17,Configuration!$H$17,IF($E148&lt;=Configuration!$D$16,Configuration!$H$16,Configuration!$H$15))))</f>
        <v/>
      </c>
    </row>
    <row r="149" spans="2:6" x14ac:dyDescent="0.25">
      <c r="B149" s="80" t="str">
        <f>IF('Liste élèves'!$B148="","",'Liste élèves'!$B148)</f>
        <v/>
      </c>
      <c r="C149" s="80" t="str">
        <f>IF('Liste élèves'!$C148="","",'Liste élèves'!$C148)</f>
        <v/>
      </c>
      <c r="D149" s="44" t="str">
        <f>IF($C149="","",HLOOKUP($B$5,notations!$D$6:$SJ$250,ROW(B142)+1,FALSE))</f>
        <v/>
      </c>
      <c r="E149" s="59" t="e">
        <f t="shared" si="5"/>
        <v>#VALUE!</v>
      </c>
      <c r="F149" s="59" t="str">
        <f>IF(D149="","",IF($E149&lt;Configuration!$D$18,Configuration!$H$18,IF($E149&lt;Configuration!$D$17,Configuration!$H$17,IF($E149&lt;=Configuration!$D$16,Configuration!$H$16,Configuration!$H$15))))</f>
        <v/>
      </c>
    </row>
    <row r="150" spans="2:6" x14ac:dyDescent="0.25">
      <c r="B150" s="80" t="str">
        <f>IF('Liste élèves'!$B149="","",'Liste élèves'!$B149)</f>
        <v/>
      </c>
      <c r="C150" s="80" t="str">
        <f>IF('Liste élèves'!$C149="","",'Liste élèves'!$C149)</f>
        <v/>
      </c>
      <c r="D150" s="44" t="str">
        <f>IF($C150="","",HLOOKUP($B$5,notations!$D$6:$SJ$250,ROW(B143)+1,FALSE))</f>
        <v/>
      </c>
      <c r="E150" s="59" t="e">
        <f t="shared" si="5"/>
        <v>#VALUE!</v>
      </c>
      <c r="F150" s="59" t="str">
        <f>IF(D150="","",IF($E150&lt;Configuration!$D$18,Configuration!$H$18,IF($E150&lt;Configuration!$D$17,Configuration!$H$17,IF($E150&lt;=Configuration!$D$16,Configuration!$H$16,Configuration!$H$15))))</f>
        <v/>
      </c>
    </row>
    <row r="151" spans="2:6" x14ac:dyDescent="0.25">
      <c r="B151" s="80" t="str">
        <f>IF('Liste élèves'!$B150="","",'Liste élèves'!$B150)</f>
        <v/>
      </c>
      <c r="C151" s="80" t="str">
        <f>IF('Liste élèves'!$C150="","",'Liste élèves'!$C150)</f>
        <v/>
      </c>
      <c r="D151" s="44" t="str">
        <f>IF($C151="","",HLOOKUP($B$5,notations!$D$6:$SJ$250,ROW(B144)+1,FALSE))</f>
        <v/>
      </c>
      <c r="E151" s="59" t="e">
        <f t="shared" si="5"/>
        <v>#VALUE!</v>
      </c>
      <c r="F151" s="59" t="str">
        <f>IF(D151="","",IF($E151&lt;Configuration!$D$18,Configuration!$H$18,IF($E151&lt;Configuration!$D$17,Configuration!$H$17,IF($E151&lt;=Configuration!$D$16,Configuration!$H$16,Configuration!$H$15))))</f>
        <v/>
      </c>
    </row>
    <row r="152" spans="2:6" x14ac:dyDescent="0.25">
      <c r="B152" s="80" t="str">
        <f>IF('Liste élèves'!$B151="","",'Liste élèves'!$B151)</f>
        <v/>
      </c>
      <c r="C152" s="80" t="str">
        <f>IF('Liste élèves'!$C151="","",'Liste élèves'!$C151)</f>
        <v/>
      </c>
      <c r="D152" s="44" t="str">
        <f>IF($C152="","",HLOOKUP($B$5,notations!$D$6:$SJ$250,ROW(B145)+1,FALSE))</f>
        <v/>
      </c>
      <c r="E152" s="59" t="e">
        <f t="shared" si="5"/>
        <v>#VALUE!</v>
      </c>
      <c r="F152" s="59" t="str">
        <f>IF(D152="","",IF($E152&lt;Configuration!$D$18,Configuration!$H$18,IF($E152&lt;Configuration!$D$17,Configuration!$H$17,IF($E152&lt;=Configuration!$D$16,Configuration!$H$16,Configuration!$H$15))))</f>
        <v/>
      </c>
    </row>
    <row r="153" spans="2:6" x14ac:dyDescent="0.25">
      <c r="B153" s="80" t="str">
        <f>IF('Liste élèves'!$B152="","",'Liste élèves'!$B152)</f>
        <v/>
      </c>
      <c r="C153" s="80" t="str">
        <f>IF('Liste élèves'!$C152="","",'Liste élèves'!$C152)</f>
        <v/>
      </c>
      <c r="D153" s="44" t="str">
        <f>IF($C153="","",HLOOKUP($B$5,notations!$D$6:$SJ$250,ROW(B146)+1,FALSE))</f>
        <v/>
      </c>
      <c r="E153" s="59" t="e">
        <f t="shared" si="5"/>
        <v>#VALUE!</v>
      </c>
      <c r="F153" s="59" t="str">
        <f>IF(D153="","",IF($E153&lt;Configuration!$D$18,Configuration!$H$18,IF($E153&lt;Configuration!$D$17,Configuration!$H$17,IF($E153&lt;=Configuration!$D$16,Configuration!$H$16,Configuration!$H$15))))</f>
        <v/>
      </c>
    </row>
    <row r="154" spans="2:6" x14ac:dyDescent="0.25">
      <c r="B154" s="80" t="str">
        <f>IF('Liste élèves'!$B153="","",'Liste élèves'!$B153)</f>
        <v/>
      </c>
      <c r="C154" s="80" t="str">
        <f>IF('Liste élèves'!$C153="","",'Liste élèves'!$C153)</f>
        <v/>
      </c>
      <c r="D154" s="44" t="str">
        <f>IF($C154="","",HLOOKUP($B$5,notations!$D$6:$SJ$250,ROW(B147)+1,FALSE))</f>
        <v/>
      </c>
      <c r="E154" s="59" t="e">
        <f t="shared" si="5"/>
        <v>#VALUE!</v>
      </c>
      <c r="F154" s="59" t="str">
        <f>IF(D154="","",IF($E154&lt;Configuration!$D$18,Configuration!$H$18,IF($E154&lt;Configuration!$D$17,Configuration!$H$17,IF($E154&lt;=Configuration!$D$16,Configuration!$H$16,Configuration!$H$15))))</f>
        <v/>
      </c>
    </row>
    <row r="155" spans="2:6" x14ac:dyDescent="0.25">
      <c r="B155" s="80" t="str">
        <f>IF('Liste élèves'!$B154="","",'Liste élèves'!$B154)</f>
        <v/>
      </c>
      <c r="C155" s="80" t="str">
        <f>IF('Liste élèves'!$C154="","",'Liste élèves'!$C154)</f>
        <v/>
      </c>
      <c r="D155" s="44" t="str">
        <f>IF($C155="","",HLOOKUP($B$5,notations!$D$6:$SJ$250,ROW(B148)+1,FALSE))</f>
        <v/>
      </c>
      <c r="E155" s="59" t="e">
        <f t="shared" si="5"/>
        <v>#VALUE!</v>
      </c>
      <c r="F155" s="59" t="str">
        <f>IF(D155="","",IF($E155&lt;Configuration!$D$18,Configuration!$H$18,IF($E155&lt;Configuration!$D$17,Configuration!$H$17,IF($E155&lt;=Configuration!$D$16,Configuration!$H$16,Configuration!$H$15))))</f>
        <v/>
      </c>
    </row>
    <row r="156" spans="2:6" x14ac:dyDescent="0.25">
      <c r="B156" s="80" t="str">
        <f>IF('Liste élèves'!$B155="","",'Liste élèves'!$B155)</f>
        <v/>
      </c>
      <c r="C156" s="80" t="str">
        <f>IF('Liste élèves'!$C155="","",'Liste élèves'!$C155)</f>
        <v/>
      </c>
      <c r="D156" s="44" t="str">
        <f>IF($C156="","",HLOOKUP($B$5,notations!$D$6:$SJ$250,ROW(B149)+1,FALSE))</f>
        <v/>
      </c>
      <c r="E156" s="59" t="e">
        <f t="shared" si="5"/>
        <v>#VALUE!</v>
      </c>
      <c r="F156" s="59" t="str">
        <f>IF(D156="","",IF($E156&lt;Configuration!$D$18,Configuration!$H$18,IF($E156&lt;Configuration!$D$17,Configuration!$H$17,IF($E156&lt;=Configuration!$D$16,Configuration!$H$16,Configuration!$H$15))))</f>
        <v/>
      </c>
    </row>
    <row r="157" spans="2:6" x14ac:dyDescent="0.25">
      <c r="B157" s="80" t="str">
        <f>IF('Liste élèves'!$B156="","",'Liste élèves'!$B156)</f>
        <v/>
      </c>
      <c r="C157" s="80" t="str">
        <f>IF('Liste élèves'!$C156="","",'Liste élèves'!$C156)</f>
        <v/>
      </c>
      <c r="D157" s="44" t="str">
        <f>IF($C157="","",HLOOKUP($B$5,notations!$D$6:$SJ$250,ROW(B150)+1,FALSE))</f>
        <v/>
      </c>
      <c r="E157" s="59" t="e">
        <f t="shared" si="5"/>
        <v>#VALUE!</v>
      </c>
      <c r="F157" s="59" t="str">
        <f>IF(D157="","",IF($E157&lt;Configuration!$D$18,Configuration!$H$18,IF($E157&lt;Configuration!$D$17,Configuration!$H$17,IF($E157&lt;=Configuration!$D$16,Configuration!$H$16,Configuration!$H$15))))</f>
        <v/>
      </c>
    </row>
    <row r="158" spans="2:6" x14ac:dyDescent="0.25">
      <c r="B158" s="80" t="str">
        <f>IF('Liste élèves'!$B157="","",'Liste élèves'!$B157)</f>
        <v/>
      </c>
      <c r="C158" s="80" t="str">
        <f>IF('Liste élèves'!$C157="","",'Liste élèves'!$C157)</f>
        <v/>
      </c>
      <c r="D158" s="44" t="str">
        <f>IF($C158="","",HLOOKUP($B$5,notations!$D$6:$SJ$250,ROW(B151)+1,FALSE))</f>
        <v/>
      </c>
      <c r="E158" s="59" t="e">
        <f t="shared" si="5"/>
        <v>#VALUE!</v>
      </c>
      <c r="F158" s="59" t="str">
        <f>IF(D158="","",IF($E158&lt;Configuration!$D$18,Configuration!$H$18,IF($E158&lt;Configuration!$D$17,Configuration!$H$17,IF($E158&lt;=Configuration!$D$16,Configuration!$H$16,Configuration!$H$15))))</f>
        <v/>
      </c>
    </row>
    <row r="159" spans="2:6" x14ac:dyDescent="0.25">
      <c r="B159" s="80" t="str">
        <f>IF('Liste élèves'!$B158="","",'Liste élèves'!$B158)</f>
        <v/>
      </c>
      <c r="C159" s="80" t="str">
        <f>IF('Liste élèves'!$C158="","",'Liste élèves'!$C158)</f>
        <v/>
      </c>
      <c r="D159" s="44" t="str">
        <f>IF($C159="","",HLOOKUP($B$5,notations!$D$6:$SJ$250,ROW(B152)+1,FALSE))</f>
        <v/>
      </c>
      <c r="E159" s="59" t="e">
        <f t="shared" si="5"/>
        <v>#VALUE!</v>
      </c>
      <c r="F159" s="59" t="str">
        <f>IF(D159="","",IF($E159&lt;Configuration!$D$18,Configuration!$H$18,IF($E159&lt;Configuration!$D$17,Configuration!$H$17,IF($E159&lt;=Configuration!$D$16,Configuration!$H$16,Configuration!$H$15))))</f>
        <v/>
      </c>
    </row>
    <row r="160" spans="2:6" x14ac:dyDescent="0.25">
      <c r="B160" s="80" t="str">
        <f>IF('Liste élèves'!$B159="","",'Liste élèves'!$B159)</f>
        <v/>
      </c>
      <c r="C160" s="80" t="str">
        <f>IF('Liste élèves'!$C159="","",'Liste élèves'!$C159)</f>
        <v/>
      </c>
      <c r="D160" s="44" t="str">
        <f>IF($C160="","",HLOOKUP($B$5,notations!$D$6:$SJ$250,ROW(B153)+1,FALSE))</f>
        <v/>
      </c>
      <c r="E160" s="59" t="e">
        <f t="shared" si="5"/>
        <v>#VALUE!</v>
      </c>
      <c r="F160" s="59" t="str">
        <f>IF(D160="","",IF($E160&lt;Configuration!$D$18,Configuration!$H$18,IF($E160&lt;Configuration!$D$17,Configuration!$H$17,IF($E160&lt;=Configuration!$D$16,Configuration!$H$16,Configuration!$H$15))))</f>
        <v/>
      </c>
    </row>
    <row r="161" spans="2:6" x14ac:dyDescent="0.25">
      <c r="B161" s="80" t="str">
        <f>IF('Liste élèves'!$B160="","",'Liste élèves'!$B160)</f>
        <v/>
      </c>
      <c r="C161" s="80" t="str">
        <f>IF('Liste élèves'!$C160="","",'Liste élèves'!$C160)</f>
        <v/>
      </c>
      <c r="D161" s="44" t="str">
        <f>IF($C161="","",HLOOKUP($B$5,notations!$D$6:$SJ$250,ROW(B154)+1,FALSE))</f>
        <v/>
      </c>
      <c r="E161" s="59" t="e">
        <f t="shared" si="5"/>
        <v>#VALUE!</v>
      </c>
      <c r="F161" s="59" t="str">
        <f>IF(D161="","",IF($E161&lt;Configuration!$D$18,Configuration!$H$18,IF($E161&lt;Configuration!$D$17,Configuration!$H$17,IF($E161&lt;=Configuration!$D$16,Configuration!$H$16,Configuration!$H$15))))</f>
        <v/>
      </c>
    </row>
    <row r="162" spans="2:6" x14ac:dyDescent="0.25">
      <c r="B162" s="80" t="str">
        <f>IF('Liste élèves'!$B161="","",'Liste élèves'!$B161)</f>
        <v/>
      </c>
      <c r="C162" s="80" t="str">
        <f>IF('Liste élèves'!$C161="","",'Liste élèves'!$C161)</f>
        <v/>
      </c>
      <c r="D162" s="44" t="str">
        <f>IF($C162="","",HLOOKUP($B$5,notations!$D$6:$SJ$250,ROW(B155)+1,FALSE))</f>
        <v/>
      </c>
      <c r="E162" s="59" t="e">
        <f t="shared" si="5"/>
        <v>#VALUE!</v>
      </c>
      <c r="F162" s="59" t="str">
        <f>IF(D162="","",IF($E162&lt;Configuration!$D$18,Configuration!$H$18,IF($E162&lt;Configuration!$D$17,Configuration!$H$17,IF($E162&lt;=Configuration!$D$16,Configuration!$H$16,Configuration!$H$15))))</f>
        <v/>
      </c>
    </row>
    <row r="163" spans="2:6" x14ac:dyDescent="0.25">
      <c r="B163" s="80" t="str">
        <f>IF('Liste élèves'!$B162="","",'Liste élèves'!$B162)</f>
        <v/>
      </c>
      <c r="C163" s="80" t="str">
        <f>IF('Liste élèves'!$C162="","",'Liste élèves'!$C162)</f>
        <v/>
      </c>
      <c r="D163" s="44" t="str">
        <f>IF($C163="","",HLOOKUP($B$5,notations!$D$6:$SJ$250,ROW(B156)+1,FALSE))</f>
        <v/>
      </c>
      <c r="E163" s="59" t="e">
        <f t="shared" si="5"/>
        <v>#VALUE!</v>
      </c>
      <c r="F163" s="59" t="str">
        <f>IF(D163="","",IF($E163&lt;Configuration!$D$18,Configuration!$H$18,IF($E163&lt;Configuration!$D$17,Configuration!$H$17,IF($E163&lt;=Configuration!$D$16,Configuration!$H$16,Configuration!$H$15))))</f>
        <v/>
      </c>
    </row>
    <row r="164" spans="2:6" x14ac:dyDescent="0.25">
      <c r="B164" s="80" t="str">
        <f>IF('Liste élèves'!$B163="","",'Liste élèves'!$B163)</f>
        <v/>
      </c>
      <c r="C164" s="80" t="str">
        <f>IF('Liste élèves'!$C163="","",'Liste élèves'!$C163)</f>
        <v/>
      </c>
      <c r="D164" s="44" t="str">
        <f>IF($C164="","",HLOOKUP($B$5,notations!$D$6:$SJ$250,ROW(B157)+1,FALSE))</f>
        <v/>
      </c>
      <c r="E164" s="59" t="e">
        <f t="shared" si="5"/>
        <v>#VALUE!</v>
      </c>
      <c r="F164" s="59" t="str">
        <f>IF(D164="","",IF($E164&lt;Configuration!$D$18,Configuration!$H$18,IF($E164&lt;Configuration!$D$17,Configuration!$H$17,IF($E164&lt;=Configuration!$D$16,Configuration!$H$16,Configuration!$H$15))))</f>
        <v/>
      </c>
    </row>
    <row r="165" spans="2:6" x14ac:dyDescent="0.25">
      <c r="B165" s="80" t="str">
        <f>IF('Liste élèves'!$B164="","",'Liste élèves'!$B164)</f>
        <v/>
      </c>
      <c r="C165" s="80" t="str">
        <f>IF('Liste élèves'!$C164="","",'Liste élèves'!$C164)</f>
        <v/>
      </c>
      <c r="D165" s="44" t="str">
        <f>IF($C165="","",HLOOKUP($B$5,notations!$D$6:$SJ$250,ROW(B158)+1,FALSE))</f>
        <v/>
      </c>
      <c r="E165" s="59" t="e">
        <f t="shared" si="5"/>
        <v>#VALUE!</v>
      </c>
      <c r="F165" s="59" t="str">
        <f>IF(D165="","",IF($E165&lt;Configuration!$D$18,Configuration!$H$18,IF($E165&lt;Configuration!$D$17,Configuration!$H$17,IF($E165&lt;=Configuration!$D$16,Configuration!$H$16,Configuration!$H$15))))</f>
        <v/>
      </c>
    </row>
    <row r="166" spans="2:6" x14ac:dyDescent="0.25">
      <c r="B166" s="80" t="str">
        <f>IF('Liste élèves'!$B165="","",'Liste élèves'!$B165)</f>
        <v/>
      </c>
      <c r="C166" s="80" t="str">
        <f>IF('Liste élèves'!$C165="","",'Liste élèves'!$C165)</f>
        <v/>
      </c>
      <c r="D166" s="44" t="str">
        <f>IF($C166="","",HLOOKUP($B$5,notations!$D$6:$SJ$250,ROW(B159)+1,FALSE))</f>
        <v/>
      </c>
      <c r="E166" s="59" t="e">
        <f t="shared" si="5"/>
        <v>#VALUE!</v>
      </c>
      <c r="F166" s="59" t="str">
        <f>IF(D166="","",IF($E166&lt;Configuration!$D$18,Configuration!$H$18,IF($E166&lt;Configuration!$D$17,Configuration!$H$17,IF($E166&lt;=Configuration!$D$16,Configuration!$H$16,Configuration!$H$15))))</f>
        <v/>
      </c>
    </row>
    <row r="167" spans="2:6" x14ac:dyDescent="0.25">
      <c r="B167" s="80" t="str">
        <f>IF('Liste élèves'!$B166="","",'Liste élèves'!$B166)</f>
        <v/>
      </c>
      <c r="C167" s="80" t="str">
        <f>IF('Liste élèves'!$C166="","",'Liste élèves'!$C166)</f>
        <v/>
      </c>
      <c r="D167" s="44" t="str">
        <f>IF($C167="","",HLOOKUP($B$5,notations!$D$6:$SJ$250,ROW(B160)+1,FALSE))</f>
        <v/>
      </c>
      <c r="E167" s="59" t="e">
        <f t="shared" si="5"/>
        <v>#VALUE!</v>
      </c>
      <c r="F167" s="59" t="str">
        <f>IF(D167="","",IF($E167&lt;Configuration!$D$18,Configuration!$H$18,IF($E167&lt;Configuration!$D$17,Configuration!$H$17,IF($E167&lt;=Configuration!$D$16,Configuration!$H$16,Configuration!$H$15))))</f>
        <v/>
      </c>
    </row>
    <row r="168" spans="2:6" x14ac:dyDescent="0.25">
      <c r="B168" s="80" t="str">
        <f>IF('Liste élèves'!$B167="","",'Liste élèves'!$B167)</f>
        <v/>
      </c>
      <c r="C168" s="80" t="str">
        <f>IF('Liste élèves'!$C167="","",'Liste élèves'!$C167)</f>
        <v/>
      </c>
      <c r="D168" s="44" t="str">
        <f>IF($C168="","",HLOOKUP($B$5,notations!$D$6:$SJ$250,ROW(B161)+1,FALSE))</f>
        <v/>
      </c>
      <c r="E168" s="59" t="e">
        <f t="shared" si="5"/>
        <v>#VALUE!</v>
      </c>
      <c r="F168" s="59" t="str">
        <f>IF(D168="","",IF($E168&lt;Configuration!$D$18,Configuration!$H$18,IF($E168&lt;Configuration!$D$17,Configuration!$H$17,IF($E168&lt;=Configuration!$D$16,Configuration!$H$16,Configuration!$H$15))))</f>
        <v/>
      </c>
    </row>
    <row r="169" spans="2:6" x14ac:dyDescent="0.25">
      <c r="B169" s="80" t="str">
        <f>IF('Liste élèves'!$B168="","",'Liste élèves'!$B168)</f>
        <v/>
      </c>
      <c r="C169" s="80" t="str">
        <f>IF('Liste élèves'!$C168="","",'Liste élèves'!$C168)</f>
        <v/>
      </c>
      <c r="D169" s="44" t="str">
        <f>IF($C169="","",HLOOKUP($B$5,notations!$D$6:$SJ$250,ROW(B162)+1,FALSE))</f>
        <v/>
      </c>
      <c r="E169" s="59" t="e">
        <f t="shared" si="5"/>
        <v>#VALUE!</v>
      </c>
      <c r="F169" s="59" t="str">
        <f>IF(D169="","",IF($E169&lt;Configuration!$D$18,Configuration!$H$18,IF($E169&lt;Configuration!$D$17,Configuration!$H$17,IF($E169&lt;=Configuration!$D$16,Configuration!$H$16,Configuration!$H$15))))</f>
        <v/>
      </c>
    </row>
    <row r="170" spans="2:6" x14ac:dyDescent="0.25">
      <c r="B170" s="80" t="str">
        <f>IF('Liste élèves'!$B169="","",'Liste élèves'!$B169)</f>
        <v/>
      </c>
      <c r="C170" s="80" t="str">
        <f>IF('Liste élèves'!$C169="","",'Liste élèves'!$C169)</f>
        <v/>
      </c>
      <c r="D170" s="44" t="str">
        <f>IF($C170="","",HLOOKUP($B$5,notations!$D$6:$SJ$250,ROW(B163)+1,FALSE))</f>
        <v/>
      </c>
      <c r="E170" s="59" t="e">
        <f t="shared" si="5"/>
        <v>#VALUE!</v>
      </c>
      <c r="F170" s="59" t="str">
        <f>IF(D170="","",IF($E170&lt;Configuration!$D$18,Configuration!$H$18,IF($E170&lt;Configuration!$D$17,Configuration!$H$17,IF($E170&lt;=Configuration!$D$16,Configuration!$H$16,Configuration!$H$15))))</f>
        <v/>
      </c>
    </row>
    <row r="171" spans="2:6" x14ac:dyDescent="0.25">
      <c r="B171" s="80" t="str">
        <f>IF('Liste élèves'!$B170="","",'Liste élèves'!$B170)</f>
        <v/>
      </c>
      <c r="C171" s="80" t="str">
        <f>IF('Liste élèves'!$C170="","",'Liste élèves'!$C170)</f>
        <v/>
      </c>
      <c r="D171" s="44" t="str">
        <f>IF($C171="","",HLOOKUP($B$5,notations!$D$6:$SJ$250,ROW(B164)+1,FALSE))</f>
        <v/>
      </c>
      <c r="E171" s="59" t="e">
        <f t="shared" si="5"/>
        <v>#VALUE!</v>
      </c>
      <c r="F171" s="59" t="str">
        <f>IF(D171="","",IF($E171&lt;Configuration!$D$18,Configuration!$H$18,IF($E171&lt;Configuration!$D$17,Configuration!$H$17,IF($E171&lt;=Configuration!$D$16,Configuration!$H$16,Configuration!$H$15))))</f>
        <v/>
      </c>
    </row>
    <row r="172" spans="2:6" x14ac:dyDescent="0.25">
      <c r="B172" s="80" t="str">
        <f>IF('Liste élèves'!$B171="","",'Liste élèves'!$B171)</f>
        <v/>
      </c>
      <c r="C172" s="80" t="str">
        <f>IF('Liste élèves'!$C171="","",'Liste élèves'!$C171)</f>
        <v/>
      </c>
      <c r="D172" s="44" t="str">
        <f>IF($C172="","",HLOOKUP($B$5,notations!$D$6:$SJ$250,ROW(B165)+1,FALSE))</f>
        <v/>
      </c>
      <c r="E172" s="59" t="e">
        <f t="shared" si="5"/>
        <v>#VALUE!</v>
      </c>
      <c r="F172" s="59" t="str">
        <f>IF(D172="","",IF($E172&lt;Configuration!$D$18,Configuration!$H$18,IF($E172&lt;Configuration!$D$17,Configuration!$H$17,IF($E172&lt;=Configuration!$D$16,Configuration!$H$16,Configuration!$H$15))))</f>
        <v/>
      </c>
    </row>
    <row r="173" spans="2:6" x14ac:dyDescent="0.25">
      <c r="B173" s="80" t="str">
        <f>IF('Liste élèves'!$B172="","",'Liste élèves'!$B172)</f>
        <v/>
      </c>
      <c r="C173" s="80" t="str">
        <f>IF('Liste élèves'!$C172="","",'Liste élèves'!$C172)</f>
        <v/>
      </c>
      <c r="D173" s="44" t="str">
        <f>IF($C173="","",HLOOKUP($B$5,notations!$D$6:$SJ$250,ROW(B166)+1,FALSE))</f>
        <v/>
      </c>
      <c r="E173" s="59" t="e">
        <f t="shared" si="5"/>
        <v>#VALUE!</v>
      </c>
      <c r="F173" s="59" t="str">
        <f>IF(D173="","",IF($E173&lt;Configuration!$D$18,Configuration!$H$18,IF($E173&lt;Configuration!$D$17,Configuration!$H$17,IF($E173&lt;=Configuration!$D$16,Configuration!$H$16,Configuration!$H$15))))</f>
        <v/>
      </c>
    </row>
    <row r="174" spans="2:6" x14ac:dyDescent="0.25">
      <c r="B174" s="80" t="str">
        <f>IF('Liste élèves'!$B173="","",'Liste élèves'!$B173)</f>
        <v/>
      </c>
      <c r="C174" s="80" t="str">
        <f>IF('Liste élèves'!$C173="","",'Liste élèves'!$C173)</f>
        <v/>
      </c>
      <c r="D174" s="44" t="str">
        <f>IF($C174="","",HLOOKUP($B$5,notations!$D$6:$SJ$250,ROW(B167)+1,FALSE))</f>
        <v/>
      </c>
      <c r="E174" s="59" t="e">
        <f t="shared" si="5"/>
        <v>#VALUE!</v>
      </c>
      <c r="F174" s="59" t="str">
        <f>IF(D174="","",IF($E174&lt;Configuration!$D$18,Configuration!$H$18,IF($E174&lt;Configuration!$D$17,Configuration!$H$17,IF($E174&lt;=Configuration!$D$16,Configuration!$H$16,Configuration!$H$15))))</f>
        <v/>
      </c>
    </row>
    <row r="175" spans="2:6" x14ac:dyDescent="0.25">
      <c r="B175" s="80" t="str">
        <f>IF('Liste élèves'!$B174="","",'Liste élèves'!$B174)</f>
        <v/>
      </c>
      <c r="C175" s="80" t="str">
        <f>IF('Liste élèves'!$C174="","",'Liste élèves'!$C174)</f>
        <v/>
      </c>
      <c r="D175" s="44" t="str">
        <f>IF($C175="","",HLOOKUP($B$5,notations!$D$6:$SJ$250,ROW(B168)+1,FALSE))</f>
        <v/>
      </c>
      <c r="E175" s="59" t="e">
        <f t="shared" si="5"/>
        <v>#VALUE!</v>
      </c>
      <c r="F175" s="59" t="str">
        <f>IF(D175="","",IF($E175&lt;Configuration!$D$18,Configuration!$H$18,IF($E175&lt;Configuration!$D$17,Configuration!$H$17,IF($E175&lt;=Configuration!$D$16,Configuration!$H$16,Configuration!$H$15))))</f>
        <v/>
      </c>
    </row>
    <row r="176" spans="2:6" x14ac:dyDescent="0.25">
      <c r="B176" s="80" t="str">
        <f>IF('Liste élèves'!$B175="","",'Liste élèves'!$B175)</f>
        <v/>
      </c>
      <c r="C176" s="80" t="str">
        <f>IF('Liste élèves'!$C175="","",'Liste élèves'!$C175)</f>
        <v/>
      </c>
      <c r="D176" s="44" t="str">
        <f>IF($C176="","",HLOOKUP($B$5,notations!$D$6:$SJ$250,ROW(B169)+1,FALSE))</f>
        <v/>
      </c>
      <c r="E176" s="59" t="e">
        <f t="shared" si="5"/>
        <v>#VALUE!</v>
      </c>
      <c r="F176" s="59" t="str">
        <f>IF(D176="","",IF($E176&lt;Configuration!$D$18,Configuration!$H$18,IF($E176&lt;Configuration!$D$17,Configuration!$H$17,IF($E176&lt;=Configuration!$D$16,Configuration!$H$16,Configuration!$H$15))))</f>
        <v/>
      </c>
    </row>
    <row r="177" spans="2:6" x14ac:dyDescent="0.25">
      <c r="B177" s="80" t="str">
        <f>IF('Liste élèves'!$B176="","",'Liste élèves'!$B176)</f>
        <v/>
      </c>
      <c r="C177" s="80" t="str">
        <f>IF('Liste élèves'!$C176="","",'Liste élèves'!$C176)</f>
        <v/>
      </c>
      <c r="D177" s="44" t="str">
        <f>IF($C177="","",HLOOKUP($B$5,notations!$D$6:$SJ$250,ROW(B170)+1,FALSE))</f>
        <v/>
      </c>
      <c r="E177" s="59" t="e">
        <f t="shared" si="5"/>
        <v>#VALUE!</v>
      </c>
      <c r="F177" s="59" t="str">
        <f>IF(D177="","",IF($E177&lt;Configuration!$D$18,Configuration!$H$18,IF($E177&lt;Configuration!$D$17,Configuration!$H$17,IF($E177&lt;=Configuration!$D$16,Configuration!$H$16,Configuration!$H$15))))</f>
        <v/>
      </c>
    </row>
    <row r="178" spans="2:6" x14ac:dyDescent="0.25">
      <c r="B178" s="80" t="str">
        <f>IF('Liste élèves'!$B177="","",'Liste élèves'!$B177)</f>
        <v/>
      </c>
      <c r="C178" s="80" t="str">
        <f>IF('Liste élèves'!$C177="","",'Liste élèves'!$C177)</f>
        <v/>
      </c>
      <c r="D178" s="44" t="str">
        <f>IF($C178="","",HLOOKUP($B$5,notations!$D$6:$SJ$250,ROW(B171)+1,FALSE))</f>
        <v/>
      </c>
      <c r="E178" s="59" t="e">
        <f t="shared" si="5"/>
        <v>#VALUE!</v>
      </c>
      <c r="F178" s="59" t="str">
        <f>IF(D178="","",IF($E178&lt;Configuration!$D$18,Configuration!$H$18,IF($E178&lt;Configuration!$D$17,Configuration!$H$17,IF($E178&lt;=Configuration!$D$16,Configuration!$H$16,Configuration!$H$15))))</f>
        <v/>
      </c>
    </row>
    <row r="179" spans="2:6" x14ac:dyDescent="0.25">
      <c r="B179" s="80" t="str">
        <f>IF('Liste élèves'!$B178="","",'Liste élèves'!$B178)</f>
        <v/>
      </c>
      <c r="C179" s="80" t="str">
        <f>IF('Liste élèves'!$C178="","",'Liste élèves'!$C178)</f>
        <v/>
      </c>
      <c r="D179" s="44" t="str">
        <f>IF($C179="","",HLOOKUP($B$5,notations!$D$6:$SJ$250,ROW(B172)+1,FALSE))</f>
        <v/>
      </c>
      <c r="E179" s="59" t="e">
        <f t="shared" si="5"/>
        <v>#VALUE!</v>
      </c>
      <c r="F179" s="59" t="str">
        <f>IF(D179="","",IF($E179&lt;Configuration!$D$18,Configuration!$H$18,IF($E179&lt;Configuration!$D$17,Configuration!$H$17,IF($E179&lt;=Configuration!$D$16,Configuration!$H$16,Configuration!$H$15))))</f>
        <v/>
      </c>
    </row>
    <row r="180" spans="2:6" x14ac:dyDescent="0.25">
      <c r="B180" s="80" t="str">
        <f>IF('Liste élèves'!$B179="","",'Liste élèves'!$B179)</f>
        <v/>
      </c>
      <c r="C180" s="80" t="str">
        <f>IF('Liste élèves'!$C179="","",'Liste élèves'!$C179)</f>
        <v/>
      </c>
      <c r="D180" s="44" t="str">
        <f>IF($C180="","",HLOOKUP($B$5,notations!$D$6:$SJ$250,ROW(B173)+1,FALSE))</f>
        <v/>
      </c>
      <c r="E180" s="59" t="e">
        <f t="shared" si="5"/>
        <v>#VALUE!</v>
      </c>
      <c r="F180" s="59" t="str">
        <f>IF(D180="","",IF($E180&lt;Configuration!$D$18,Configuration!$H$18,IF($E180&lt;Configuration!$D$17,Configuration!$H$17,IF($E180&lt;=Configuration!$D$16,Configuration!$H$16,Configuration!$H$15))))</f>
        <v/>
      </c>
    </row>
    <row r="181" spans="2:6" x14ac:dyDescent="0.25">
      <c r="B181" s="80" t="str">
        <f>IF('Liste élèves'!$B180="","",'Liste élèves'!$B180)</f>
        <v/>
      </c>
      <c r="C181" s="80" t="str">
        <f>IF('Liste élèves'!$C180="","",'Liste élèves'!$C180)</f>
        <v/>
      </c>
      <c r="D181" s="44" t="str">
        <f>IF($C181="","",HLOOKUP($B$5,notations!$D$6:$SJ$250,ROW(B174)+1,FALSE))</f>
        <v/>
      </c>
      <c r="E181" s="59" t="e">
        <f t="shared" si="5"/>
        <v>#VALUE!</v>
      </c>
      <c r="F181" s="59" t="str">
        <f>IF(D181="","",IF($E181&lt;Configuration!$D$18,Configuration!$H$18,IF($E181&lt;Configuration!$D$17,Configuration!$H$17,IF($E181&lt;=Configuration!$D$16,Configuration!$H$16,Configuration!$H$15))))</f>
        <v/>
      </c>
    </row>
    <row r="182" spans="2:6" x14ac:dyDescent="0.25">
      <c r="B182" s="80" t="str">
        <f>IF('Liste élèves'!$B181="","",'Liste élèves'!$B181)</f>
        <v/>
      </c>
      <c r="C182" s="80" t="str">
        <f>IF('Liste élèves'!$C181="","",'Liste élèves'!$C181)</f>
        <v/>
      </c>
      <c r="D182" s="44" t="str">
        <f>IF($C182="","",HLOOKUP($B$5,notations!$D$6:$SJ$250,ROW(B175)+1,FALSE))</f>
        <v/>
      </c>
      <c r="E182" s="59" t="e">
        <f t="shared" si="5"/>
        <v>#VALUE!</v>
      </c>
      <c r="F182" s="59" t="str">
        <f>IF(D182="","",IF($E182&lt;Configuration!$D$18,Configuration!$H$18,IF($E182&lt;Configuration!$D$17,Configuration!$H$17,IF($E182&lt;=Configuration!$D$16,Configuration!$H$16,Configuration!$H$15))))</f>
        <v/>
      </c>
    </row>
    <row r="183" spans="2:6" x14ac:dyDescent="0.25">
      <c r="B183" s="80" t="str">
        <f>IF('Liste élèves'!$B182="","",'Liste élèves'!$B182)</f>
        <v/>
      </c>
      <c r="C183" s="80" t="str">
        <f>IF('Liste élèves'!$C182="","",'Liste élèves'!$C182)</f>
        <v/>
      </c>
      <c r="D183" s="44" t="str">
        <f>IF($C183="","",HLOOKUP($B$5,notations!$D$6:$SJ$250,ROW(B176)+1,FALSE))</f>
        <v/>
      </c>
      <c r="E183" s="59" t="e">
        <f t="shared" si="5"/>
        <v>#VALUE!</v>
      </c>
      <c r="F183" s="59" t="str">
        <f>IF(D183="","",IF($E183&lt;Configuration!$D$18,Configuration!$H$18,IF($E183&lt;Configuration!$D$17,Configuration!$H$17,IF($E183&lt;=Configuration!$D$16,Configuration!$H$16,Configuration!$H$15))))</f>
        <v/>
      </c>
    </row>
    <row r="184" spans="2:6" x14ac:dyDescent="0.25">
      <c r="B184" s="80" t="str">
        <f>IF('Liste élèves'!$B183="","",'Liste élèves'!$B183)</f>
        <v/>
      </c>
      <c r="C184" s="80" t="str">
        <f>IF('Liste élèves'!$C183="","",'Liste élèves'!$C183)</f>
        <v/>
      </c>
      <c r="D184" s="44" t="str">
        <f>IF($C184="","",HLOOKUP($B$5,notations!$D$6:$SJ$250,ROW(B177)+1,FALSE))</f>
        <v/>
      </c>
      <c r="E184" s="59" t="e">
        <f t="shared" si="5"/>
        <v>#VALUE!</v>
      </c>
      <c r="F184" s="59" t="str">
        <f>IF(D184="","",IF($E184&lt;Configuration!$D$18,Configuration!$H$18,IF($E184&lt;Configuration!$D$17,Configuration!$H$17,IF($E184&lt;=Configuration!$D$16,Configuration!$H$16,Configuration!$H$15))))</f>
        <v/>
      </c>
    </row>
    <row r="185" spans="2:6" x14ac:dyDescent="0.25">
      <c r="B185" s="80" t="str">
        <f>IF('Liste élèves'!$B184="","",'Liste élèves'!$B184)</f>
        <v/>
      </c>
      <c r="C185" s="80" t="str">
        <f>IF('Liste élèves'!$C184="","",'Liste élèves'!$C184)</f>
        <v/>
      </c>
      <c r="D185" s="44" t="str">
        <f>IF($C185="","",HLOOKUP($B$5,notations!$D$6:$SJ$250,ROW(B178)+1,FALSE))</f>
        <v/>
      </c>
      <c r="E185" s="59" t="e">
        <f t="shared" si="5"/>
        <v>#VALUE!</v>
      </c>
      <c r="F185" s="59" t="str">
        <f>IF(D185="","",IF($E185&lt;Configuration!$D$18,Configuration!$H$18,IF($E185&lt;Configuration!$D$17,Configuration!$H$17,IF($E185&lt;=Configuration!$D$16,Configuration!$H$16,Configuration!$H$15))))</f>
        <v/>
      </c>
    </row>
    <row r="186" spans="2:6" x14ac:dyDescent="0.25">
      <c r="B186" s="80" t="str">
        <f>IF('Liste élèves'!$B185="","",'Liste élèves'!$B185)</f>
        <v/>
      </c>
      <c r="C186" s="80" t="str">
        <f>IF('Liste élèves'!$C185="","",'Liste élèves'!$C185)</f>
        <v/>
      </c>
      <c r="D186" s="44" t="str">
        <f>IF($C186="","",HLOOKUP($B$5,notations!$D$6:$SJ$250,ROW(B179)+1,FALSE))</f>
        <v/>
      </c>
      <c r="E186" s="59" t="e">
        <f t="shared" si="5"/>
        <v>#VALUE!</v>
      </c>
      <c r="F186" s="59" t="str">
        <f>IF(D186="","",IF($E186&lt;Configuration!$D$18,Configuration!$H$18,IF($E186&lt;Configuration!$D$17,Configuration!$H$17,IF($E186&lt;=Configuration!$D$16,Configuration!$H$16,Configuration!$H$15))))</f>
        <v/>
      </c>
    </row>
    <row r="187" spans="2:6" x14ac:dyDescent="0.25">
      <c r="B187" s="80" t="str">
        <f>IF('Liste élèves'!$B186="","",'Liste élèves'!$B186)</f>
        <v/>
      </c>
      <c r="C187" s="80" t="str">
        <f>IF('Liste élèves'!$C186="","",'Liste élèves'!$C186)</f>
        <v/>
      </c>
      <c r="D187" s="44" t="str">
        <f>IF($C187="","",HLOOKUP($B$5,notations!$D$6:$SJ$250,ROW(B180)+1,FALSE))</f>
        <v/>
      </c>
      <c r="E187" s="59" t="e">
        <f t="shared" si="5"/>
        <v>#VALUE!</v>
      </c>
      <c r="F187" s="59" t="str">
        <f>IF(D187="","",IF($E187&lt;Configuration!$D$18,Configuration!$H$18,IF($E187&lt;Configuration!$D$17,Configuration!$H$17,IF($E187&lt;=Configuration!$D$16,Configuration!$H$16,Configuration!$H$15))))</f>
        <v/>
      </c>
    </row>
    <row r="188" spans="2:6" x14ac:dyDescent="0.25">
      <c r="B188" s="80" t="str">
        <f>IF('Liste élèves'!$B187="","",'Liste élèves'!$B187)</f>
        <v/>
      </c>
      <c r="C188" s="80" t="str">
        <f>IF('Liste élèves'!$C187="","",'Liste élèves'!$C187)</f>
        <v/>
      </c>
      <c r="D188" s="44" t="str">
        <f>IF($C188="","",HLOOKUP($B$5,notations!$D$6:$SJ$250,ROW(B181)+1,FALSE))</f>
        <v/>
      </c>
      <c r="E188" s="59" t="e">
        <f t="shared" si="5"/>
        <v>#VALUE!</v>
      </c>
      <c r="F188" s="59" t="str">
        <f>IF(D188="","",IF($E188&lt;Configuration!$D$18,Configuration!$H$18,IF($E188&lt;Configuration!$D$17,Configuration!$H$17,IF($E188&lt;=Configuration!$D$16,Configuration!$H$16,Configuration!$H$15))))</f>
        <v/>
      </c>
    </row>
    <row r="189" spans="2:6" x14ac:dyDescent="0.25">
      <c r="B189" s="80" t="str">
        <f>IF('Liste élèves'!$B188="","",'Liste élèves'!$B188)</f>
        <v/>
      </c>
      <c r="C189" s="80" t="str">
        <f>IF('Liste élèves'!$C188="","",'Liste élèves'!$C188)</f>
        <v/>
      </c>
      <c r="D189" s="44" t="str">
        <f>IF($C189="","",HLOOKUP($B$5,notations!$D$6:$SJ$250,ROW(B182)+1,FALSE))</f>
        <v/>
      </c>
      <c r="E189" s="59" t="e">
        <f t="shared" si="5"/>
        <v>#VALUE!</v>
      </c>
      <c r="F189" s="59" t="str">
        <f>IF(D189="","",IF($E189&lt;Configuration!$D$18,Configuration!$H$18,IF($E189&lt;Configuration!$D$17,Configuration!$H$17,IF($E189&lt;=Configuration!$D$16,Configuration!$H$16,Configuration!$H$15))))</f>
        <v/>
      </c>
    </row>
    <row r="190" spans="2:6" x14ac:dyDescent="0.25">
      <c r="B190" s="80" t="str">
        <f>IF('Liste élèves'!$B189="","",'Liste élèves'!$B189)</f>
        <v/>
      </c>
      <c r="C190" s="80" t="str">
        <f>IF('Liste élèves'!$C189="","",'Liste élèves'!$C189)</f>
        <v/>
      </c>
      <c r="D190" s="44" t="str">
        <f>IF($C190="","",HLOOKUP($B$5,notations!$D$6:$SJ$250,ROW(B183)+1,FALSE))</f>
        <v/>
      </c>
      <c r="E190" s="59" t="e">
        <f t="shared" si="5"/>
        <v>#VALUE!</v>
      </c>
      <c r="F190" s="59" t="str">
        <f>IF(D190="","",IF($E190&lt;Configuration!$D$18,Configuration!$H$18,IF($E190&lt;Configuration!$D$17,Configuration!$H$17,IF($E190&lt;=Configuration!$D$16,Configuration!$H$16,Configuration!$H$15))))</f>
        <v/>
      </c>
    </row>
    <row r="191" spans="2:6" x14ac:dyDescent="0.25">
      <c r="B191" s="80" t="str">
        <f>IF('Liste élèves'!$B190="","",'Liste élèves'!$B190)</f>
        <v/>
      </c>
      <c r="C191" s="80" t="str">
        <f>IF('Liste élèves'!$C190="","",'Liste élèves'!$C190)</f>
        <v/>
      </c>
      <c r="D191" s="44" t="str">
        <f>IF($C191="","",HLOOKUP($B$5,notations!$D$6:$SJ$250,ROW(B184)+1,FALSE))</f>
        <v/>
      </c>
      <c r="E191" s="59" t="e">
        <f t="shared" si="5"/>
        <v>#VALUE!</v>
      </c>
      <c r="F191" s="59" t="str">
        <f>IF(D191="","",IF($E191&lt;Configuration!$D$18,Configuration!$H$18,IF($E191&lt;Configuration!$D$17,Configuration!$H$17,IF($E191&lt;=Configuration!$D$16,Configuration!$H$16,Configuration!$H$15))))</f>
        <v/>
      </c>
    </row>
    <row r="192" spans="2:6" x14ac:dyDescent="0.25">
      <c r="B192" s="80" t="str">
        <f>IF('Liste élèves'!$B191="","",'Liste élèves'!$B191)</f>
        <v/>
      </c>
      <c r="C192" s="80" t="str">
        <f>IF('Liste élèves'!$C191="","",'Liste élèves'!$C191)</f>
        <v/>
      </c>
      <c r="D192" s="44" t="str">
        <f>IF($C192="","",HLOOKUP($B$5,notations!$D$6:$SJ$250,ROW(B185)+1,FALSE))</f>
        <v/>
      </c>
      <c r="E192" s="59" t="e">
        <f t="shared" si="5"/>
        <v>#VALUE!</v>
      </c>
      <c r="F192" s="59" t="str">
        <f>IF(D192="","",IF($E192&lt;Configuration!$D$18,Configuration!$H$18,IF($E192&lt;Configuration!$D$17,Configuration!$H$17,IF($E192&lt;=Configuration!$D$16,Configuration!$H$16,Configuration!$H$15))))</f>
        <v/>
      </c>
    </row>
    <row r="193" spans="2:6" x14ac:dyDescent="0.25">
      <c r="B193" s="80" t="str">
        <f>IF('Liste élèves'!$B192="","",'Liste élèves'!$B192)</f>
        <v/>
      </c>
      <c r="C193" s="80" t="str">
        <f>IF('Liste élèves'!$C192="","",'Liste élèves'!$C192)</f>
        <v/>
      </c>
      <c r="D193" s="44" t="str">
        <f>IF($C193="","",HLOOKUP($B$5,notations!$D$6:$SJ$250,ROW(B186)+1,FALSE))</f>
        <v/>
      </c>
      <c r="E193" s="59" t="e">
        <f t="shared" si="5"/>
        <v>#VALUE!</v>
      </c>
      <c r="F193" s="59" t="str">
        <f>IF(D193="","",IF($E193&lt;Configuration!$D$18,Configuration!$H$18,IF($E193&lt;Configuration!$D$17,Configuration!$H$17,IF($E193&lt;=Configuration!$D$16,Configuration!$H$16,Configuration!$H$15))))</f>
        <v/>
      </c>
    </row>
    <row r="194" spans="2:6" x14ac:dyDescent="0.25">
      <c r="B194" s="80" t="str">
        <f>IF('Liste élèves'!$B193="","",'Liste élèves'!$B193)</f>
        <v/>
      </c>
      <c r="C194" s="80" t="str">
        <f>IF('Liste élèves'!$C193="","",'Liste élèves'!$C193)</f>
        <v/>
      </c>
      <c r="D194" s="44" t="str">
        <f>IF($C194="","",HLOOKUP($B$5,notations!$D$6:$SJ$250,ROW(B187)+1,FALSE))</f>
        <v/>
      </c>
      <c r="E194" s="59" t="e">
        <f t="shared" si="5"/>
        <v>#VALUE!</v>
      </c>
      <c r="F194" s="59" t="str">
        <f>IF(D194="","",IF($E194&lt;Configuration!$D$18,Configuration!$H$18,IF($E194&lt;Configuration!$D$17,Configuration!$H$17,IF($E194&lt;=Configuration!$D$16,Configuration!$H$16,Configuration!$H$15))))</f>
        <v/>
      </c>
    </row>
    <row r="195" spans="2:6" x14ac:dyDescent="0.25">
      <c r="B195" s="80" t="str">
        <f>IF('Liste élèves'!$B194="","",'Liste élèves'!$B194)</f>
        <v/>
      </c>
      <c r="C195" s="80" t="str">
        <f>IF('Liste élèves'!$C194="","",'Liste élèves'!$C194)</f>
        <v/>
      </c>
      <c r="D195" s="44" t="str">
        <f>IF($C195="","",HLOOKUP($B$5,notations!$D$6:$SJ$250,ROW(B188)+1,FALSE))</f>
        <v/>
      </c>
      <c r="E195" s="59" t="e">
        <f t="shared" si="5"/>
        <v>#VALUE!</v>
      </c>
      <c r="F195" s="59" t="str">
        <f>IF(D195="","",IF($E195&lt;Configuration!$D$18,Configuration!$H$18,IF($E195&lt;Configuration!$D$17,Configuration!$H$17,IF($E195&lt;=Configuration!$D$16,Configuration!$H$16,Configuration!$H$15))))</f>
        <v/>
      </c>
    </row>
    <row r="196" spans="2:6" x14ac:dyDescent="0.25">
      <c r="B196" s="80" t="str">
        <f>IF('Liste élèves'!$B195="","",'Liste élèves'!$B195)</f>
        <v/>
      </c>
      <c r="C196" s="80" t="str">
        <f>IF('Liste élèves'!$C195="","",'Liste élèves'!$C195)</f>
        <v/>
      </c>
      <c r="D196" s="44" t="str">
        <f>IF($C196="","",HLOOKUP($B$5,notations!$D$6:$SJ$250,ROW(B189)+1,FALSE))</f>
        <v/>
      </c>
      <c r="E196" s="59" t="e">
        <f t="shared" si="5"/>
        <v>#VALUE!</v>
      </c>
      <c r="F196" s="59" t="str">
        <f>IF(D196="","",IF($E196&lt;Configuration!$D$18,Configuration!$H$18,IF($E196&lt;Configuration!$D$17,Configuration!$H$17,IF($E196&lt;=Configuration!$D$16,Configuration!$H$16,Configuration!$H$15))))</f>
        <v/>
      </c>
    </row>
    <row r="197" spans="2:6" x14ac:dyDescent="0.25">
      <c r="B197" s="80" t="str">
        <f>IF('Liste élèves'!$B196="","",'Liste élèves'!$B196)</f>
        <v/>
      </c>
      <c r="C197" s="80" t="str">
        <f>IF('Liste élèves'!$C196="","",'Liste élèves'!$C196)</f>
        <v/>
      </c>
      <c r="D197" s="44" t="str">
        <f>IF($C197="","",HLOOKUP($B$5,notations!$D$6:$SJ$250,ROW(B190)+1,FALSE))</f>
        <v/>
      </c>
      <c r="E197" s="59" t="e">
        <f t="shared" si="5"/>
        <v>#VALUE!</v>
      </c>
      <c r="F197" s="59" t="str">
        <f>IF(D197="","",IF($E197&lt;Configuration!$D$18,Configuration!$H$18,IF($E197&lt;Configuration!$D$17,Configuration!$H$17,IF($E197&lt;=Configuration!$D$16,Configuration!$H$16,Configuration!$H$15))))</f>
        <v/>
      </c>
    </row>
    <row r="198" spans="2:6" x14ac:dyDescent="0.25">
      <c r="B198" s="80" t="str">
        <f>IF('Liste élèves'!$B197="","",'Liste élèves'!$B197)</f>
        <v/>
      </c>
      <c r="C198" s="80" t="str">
        <f>IF('Liste élèves'!$C197="","",'Liste élèves'!$C197)</f>
        <v/>
      </c>
      <c r="D198" s="44" t="str">
        <f>IF($C198="","",HLOOKUP($B$5,notations!$D$6:$SJ$250,ROW(B191)+1,FALSE))</f>
        <v/>
      </c>
      <c r="E198" s="59" t="e">
        <f t="shared" si="5"/>
        <v>#VALUE!</v>
      </c>
      <c r="F198" s="59" t="str">
        <f>IF(D198="","",IF($E198&lt;Configuration!$D$18,Configuration!$H$18,IF($E198&lt;Configuration!$D$17,Configuration!$H$17,IF($E198&lt;=Configuration!$D$16,Configuration!$H$16,Configuration!$H$15))))</f>
        <v/>
      </c>
    </row>
    <row r="199" spans="2:6" x14ac:dyDescent="0.25">
      <c r="B199" s="80" t="str">
        <f>IF('Liste élèves'!$B198="","",'Liste élèves'!$B198)</f>
        <v/>
      </c>
      <c r="C199" s="80" t="str">
        <f>IF('Liste élèves'!$C198="","",'Liste élèves'!$C198)</f>
        <v/>
      </c>
      <c r="D199" s="44" t="str">
        <f>IF($C199="","",HLOOKUP($B$5,notations!$D$6:$SJ$250,ROW(B192)+1,FALSE))</f>
        <v/>
      </c>
      <c r="E199" s="59" t="e">
        <f t="shared" si="5"/>
        <v>#VALUE!</v>
      </c>
      <c r="F199" s="59" t="str">
        <f>IF(D199="","",IF($E199&lt;Configuration!$D$18,Configuration!$H$18,IF($E199&lt;Configuration!$D$17,Configuration!$H$17,IF($E199&lt;=Configuration!$D$16,Configuration!$H$16,Configuration!$H$15))))</f>
        <v/>
      </c>
    </row>
    <row r="200" spans="2:6" x14ac:dyDescent="0.25">
      <c r="B200" s="80" t="str">
        <f>IF('Liste élèves'!$B199="","",'Liste élèves'!$B199)</f>
        <v/>
      </c>
      <c r="C200" s="80" t="str">
        <f>IF('Liste élèves'!$C199="","",'Liste élèves'!$C199)</f>
        <v/>
      </c>
      <c r="D200" s="44" t="str">
        <f>IF($C200="","",HLOOKUP($B$5,notations!$D$6:$SJ$250,ROW(B193)+1,FALSE))</f>
        <v/>
      </c>
      <c r="E200" s="59" t="e">
        <f t="shared" si="5"/>
        <v>#VALUE!</v>
      </c>
      <c r="F200" s="59" t="str">
        <f>IF(D200="","",IF($E200&lt;Configuration!$D$18,Configuration!$H$18,IF($E200&lt;Configuration!$D$17,Configuration!$H$17,IF($E200&lt;=Configuration!$D$16,Configuration!$H$16,Configuration!$H$15))))</f>
        <v/>
      </c>
    </row>
    <row r="201" spans="2:6" x14ac:dyDescent="0.25">
      <c r="B201" s="80" t="str">
        <f>IF('Liste élèves'!$B200="","",'Liste élèves'!$B200)</f>
        <v/>
      </c>
      <c r="C201" s="80" t="str">
        <f>IF('Liste élèves'!$C200="","",'Liste élèves'!$C200)</f>
        <v/>
      </c>
      <c r="D201" s="44" t="str">
        <f>IF($C201="","",HLOOKUP($B$5,notations!$D$6:$SJ$250,ROW(B194)+1,FALSE))</f>
        <v/>
      </c>
      <c r="E201" s="59" t="e">
        <f t="shared" si="5"/>
        <v>#VALUE!</v>
      </c>
      <c r="F201" s="59" t="str">
        <f>IF(D201="","",IF($E201&lt;Configuration!$D$18,Configuration!$H$18,IF($E201&lt;Configuration!$D$17,Configuration!$H$17,IF($E201&lt;=Configuration!$D$16,Configuration!$H$16,Configuration!$H$15))))</f>
        <v/>
      </c>
    </row>
    <row r="202" spans="2:6" x14ac:dyDescent="0.25">
      <c r="B202" s="80" t="str">
        <f>IF('Liste élèves'!$B201="","",'Liste élèves'!$B201)</f>
        <v/>
      </c>
      <c r="C202" s="80" t="str">
        <f>IF('Liste élèves'!$C201="","",'Liste élèves'!$C201)</f>
        <v/>
      </c>
      <c r="D202" s="44" t="str">
        <f>IF($C202="","",HLOOKUP($B$5,notations!$D$6:$SJ$250,ROW(B195)+1,FALSE))</f>
        <v/>
      </c>
      <c r="E202" s="59" t="e">
        <f t="shared" si="5"/>
        <v>#VALUE!</v>
      </c>
      <c r="F202" s="59" t="str">
        <f>IF(D202="","",IF($E202&lt;Configuration!$D$18,Configuration!$H$18,IF($E202&lt;Configuration!$D$17,Configuration!$H$17,IF($E202&lt;=Configuration!$D$16,Configuration!$H$16,Configuration!$H$15))))</f>
        <v/>
      </c>
    </row>
    <row r="203" spans="2:6" x14ac:dyDescent="0.25">
      <c r="B203" s="80" t="str">
        <f>IF('Liste élèves'!$B202="","",'Liste élèves'!$B202)</f>
        <v/>
      </c>
      <c r="C203" s="80" t="str">
        <f>IF('Liste élèves'!$C202="","",'Liste élèves'!$C202)</f>
        <v/>
      </c>
      <c r="D203" s="44" t="str">
        <f>IF($C203="","",HLOOKUP($B$5,notations!$D$6:$SJ$250,ROW(B196)+1,FALSE))</f>
        <v/>
      </c>
      <c r="E203" s="59" t="e">
        <f t="shared" ref="E203:E250" si="6">$D203/$E$6</f>
        <v>#VALUE!</v>
      </c>
      <c r="F203" s="59" t="str">
        <f>IF(D203="","",IF($E203&lt;Configuration!$D$18,Configuration!$H$18,IF($E203&lt;Configuration!$D$17,Configuration!$H$17,IF($E203&lt;=Configuration!$D$16,Configuration!$H$16,Configuration!$H$15))))</f>
        <v/>
      </c>
    </row>
    <row r="204" spans="2:6" x14ac:dyDescent="0.25">
      <c r="B204" s="80" t="str">
        <f>IF('Liste élèves'!$B203="","",'Liste élèves'!$B203)</f>
        <v/>
      </c>
      <c r="C204" s="80" t="str">
        <f>IF('Liste élèves'!$C203="","",'Liste élèves'!$C203)</f>
        <v/>
      </c>
      <c r="D204" s="44" t="str">
        <f>IF($C204="","",HLOOKUP($B$5,notations!$D$6:$SJ$250,ROW(B197)+1,FALSE))</f>
        <v/>
      </c>
      <c r="E204" s="59" t="e">
        <f t="shared" si="6"/>
        <v>#VALUE!</v>
      </c>
      <c r="F204" s="59" t="str">
        <f>IF(D204="","",IF($E204&lt;Configuration!$D$18,Configuration!$H$18,IF($E204&lt;Configuration!$D$17,Configuration!$H$17,IF($E204&lt;=Configuration!$D$16,Configuration!$H$16,Configuration!$H$15))))</f>
        <v/>
      </c>
    </row>
    <row r="205" spans="2:6" x14ac:dyDescent="0.25">
      <c r="B205" s="80" t="str">
        <f>IF('Liste élèves'!$B204="","",'Liste élèves'!$B204)</f>
        <v/>
      </c>
      <c r="C205" s="80" t="str">
        <f>IF('Liste élèves'!$C204="","",'Liste élèves'!$C204)</f>
        <v/>
      </c>
      <c r="D205" s="44" t="str">
        <f>IF($C205="","",HLOOKUP($B$5,notations!$D$6:$SJ$250,ROW(B198)+1,FALSE))</f>
        <v/>
      </c>
      <c r="E205" s="59" t="e">
        <f t="shared" si="6"/>
        <v>#VALUE!</v>
      </c>
      <c r="F205" s="59" t="str">
        <f>IF(D205="","",IF($E205&lt;Configuration!$D$18,Configuration!$H$18,IF($E205&lt;Configuration!$D$17,Configuration!$H$17,IF($E205&lt;=Configuration!$D$16,Configuration!$H$16,Configuration!$H$15))))</f>
        <v/>
      </c>
    </row>
    <row r="206" spans="2:6" x14ac:dyDescent="0.25">
      <c r="B206" s="80" t="str">
        <f>IF('Liste élèves'!$B205="","",'Liste élèves'!$B205)</f>
        <v/>
      </c>
      <c r="C206" s="80" t="str">
        <f>IF('Liste élèves'!$C205="","",'Liste élèves'!$C205)</f>
        <v/>
      </c>
      <c r="D206" s="44" t="str">
        <f>IF($C206="","",HLOOKUP($B$5,notations!$D$6:$SJ$250,ROW(B199)+1,FALSE))</f>
        <v/>
      </c>
      <c r="E206" s="59" t="e">
        <f t="shared" si="6"/>
        <v>#VALUE!</v>
      </c>
      <c r="F206" s="59" t="str">
        <f>IF(D206="","",IF($E206&lt;Configuration!$D$18,Configuration!$H$18,IF($E206&lt;Configuration!$D$17,Configuration!$H$17,IF($E206&lt;=Configuration!$D$16,Configuration!$H$16,Configuration!$H$15))))</f>
        <v/>
      </c>
    </row>
    <row r="207" spans="2:6" x14ac:dyDescent="0.25">
      <c r="B207" s="80" t="str">
        <f>IF('Liste élèves'!$B206="","",'Liste élèves'!$B206)</f>
        <v/>
      </c>
      <c r="C207" s="80" t="str">
        <f>IF('Liste élèves'!$C206="","",'Liste élèves'!$C206)</f>
        <v/>
      </c>
      <c r="D207" s="44" t="str">
        <f>IF($C207="","",HLOOKUP($B$5,notations!$D$6:$SJ$250,ROW(B200)+1,FALSE))</f>
        <v/>
      </c>
      <c r="E207" s="59" t="e">
        <f t="shared" si="6"/>
        <v>#VALUE!</v>
      </c>
      <c r="F207" s="59" t="str">
        <f>IF(D207="","",IF($E207&lt;Configuration!$D$18,Configuration!$H$18,IF($E207&lt;Configuration!$D$17,Configuration!$H$17,IF($E207&lt;=Configuration!$D$16,Configuration!$H$16,Configuration!$H$15))))</f>
        <v/>
      </c>
    </row>
    <row r="208" spans="2:6" x14ac:dyDescent="0.25">
      <c r="B208" s="80" t="str">
        <f>IF('Liste élèves'!$B207="","",'Liste élèves'!$B207)</f>
        <v/>
      </c>
      <c r="C208" s="80" t="str">
        <f>IF('Liste élèves'!$C207="","",'Liste élèves'!$C207)</f>
        <v/>
      </c>
      <c r="D208" s="44" t="str">
        <f>IF($C208="","",HLOOKUP($B$5,notations!$D$6:$SJ$250,ROW(B201)+1,FALSE))</f>
        <v/>
      </c>
      <c r="E208" s="59" t="e">
        <f t="shared" si="6"/>
        <v>#VALUE!</v>
      </c>
      <c r="F208" s="59" t="str">
        <f>IF(D208="","",IF($E208&lt;Configuration!$D$18,Configuration!$H$18,IF($E208&lt;Configuration!$D$17,Configuration!$H$17,IF($E208&lt;=Configuration!$D$16,Configuration!$H$16,Configuration!$H$15))))</f>
        <v/>
      </c>
    </row>
    <row r="209" spans="2:6" x14ac:dyDescent="0.25">
      <c r="B209" s="80" t="str">
        <f>IF('Liste élèves'!$B208="","",'Liste élèves'!$B208)</f>
        <v/>
      </c>
      <c r="C209" s="80" t="str">
        <f>IF('Liste élèves'!$C208="","",'Liste élèves'!$C208)</f>
        <v/>
      </c>
      <c r="D209" s="44" t="str">
        <f>IF($C209="","",HLOOKUP($B$5,notations!$D$6:$SJ$250,ROW(B202)+1,FALSE))</f>
        <v/>
      </c>
      <c r="E209" s="59" t="e">
        <f t="shared" si="6"/>
        <v>#VALUE!</v>
      </c>
      <c r="F209" s="59" t="str">
        <f>IF(D209="","",IF($E209&lt;Configuration!$D$18,Configuration!$H$18,IF($E209&lt;Configuration!$D$17,Configuration!$H$17,IF($E209&lt;=Configuration!$D$16,Configuration!$H$16,Configuration!$H$15))))</f>
        <v/>
      </c>
    </row>
    <row r="210" spans="2:6" x14ac:dyDescent="0.25">
      <c r="B210" s="80" t="str">
        <f>IF('Liste élèves'!$B209="","",'Liste élèves'!$B209)</f>
        <v/>
      </c>
      <c r="C210" s="80" t="str">
        <f>IF('Liste élèves'!$C209="","",'Liste élèves'!$C209)</f>
        <v/>
      </c>
      <c r="D210" s="44" t="str">
        <f>IF($C210="","",HLOOKUP($B$5,notations!$D$6:$SJ$250,ROW(B203)+1,FALSE))</f>
        <v/>
      </c>
      <c r="E210" s="59" t="e">
        <f t="shared" si="6"/>
        <v>#VALUE!</v>
      </c>
      <c r="F210" s="59" t="str">
        <f>IF(D210="","",IF($E210&lt;Configuration!$D$18,Configuration!$H$18,IF($E210&lt;Configuration!$D$17,Configuration!$H$17,IF($E210&lt;=Configuration!$D$16,Configuration!$H$16,Configuration!$H$15))))</f>
        <v/>
      </c>
    </row>
    <row r="211" spans="2:6" x14ac:dyDescent="0.25">
      <c r="B211" s="80" t="str">
        <f>IF('Liste élèves'!$B210="","",'Liste élèves'!$B210)</f>
        <v/>
      </c>
      <c r="C211" s="80" t="str">
        <f>IF('Liste élèves'!$C210="","",'Liste élèves'!$C210)</f>
        <v/>
      </c>
      <c r="D211" s="44" t="str">
        <f>IF($C211="","",HLOOKUP($B$5,notations!$D$6:$SJ$250,ROW(B204)+1,FALSE))</f>
        <v/>
      </c>
      <c r="E211" s="59" t="e">
        <f t="shared" si="6"/>
        <v>#VALUE!</v>
      </c>
      <c r="F211" s="59" t="str">
        <f>IF(D211="","",IF($E211&lt;Configuration!$D$18,Configuration!$H$18,IF($E211&lt;Configuration!$D$17,Configuration!$H$17,IF($E211&lt;=Configuration!$D$16,Configuration!$H$16,Configuration!$H$15))))</f>
        <v/>
      </c>
    </row>
    <row r="212" spans="2:6" x14ac:dyDescent="0.25">
      <c r="B212" s="80" t="str">
        <f>IF('Liste élèves'!$B211="","",'Liste élèves'!$B211)</f>
        <v/>
      </c>
      <c r="C212" s="80" t="str">
        <f>IF('Liste élèves'!$C211="","",'Liste élèves'!$C211)</f>
        <v/>
      </c>
      <c r="D212" s="44" t="str">
        <f>IF($C212="","",HLOOKUP($B$5,notations!$D$6:$SJ$250,ROW(B205)+1,FALSE))</f>
        <v/>
      </c>
      <c r="E212" s="59" t="e">
        <f t="shared" si="6"/>
        <v>#VALUE!</v>
      </c>
      <c r="F212" s="59" t="str">
        <f>IF(D212="","",IF($E212&lt;Configuration!$D$18,Configuration!$H$18,IF($E212&lt;Configuration!$D$17,Configuration!$H$17,IF($E212&lt;=Configuration!$D$16,Configuration!$H$16,Configuration!$H$15))))</f>
        <v/>
      </c>
    </row>
    <row r="213" spans="2:6" x14ac:dyDescent="0.25">
      <c r="B213" s="80" t="str">
        <f>IF('Liste élèves'!$B212="","",'Liste élèves'!$B212)</f>
        <v/>
      </c>
      <c r="C213" s="80" t="str">
        <f>IF('Liste élèves'!$C212="","",'Liste élèves'!$C212)</f>
        <v/>
      </c>
      <c r="D213" s="44" t="str">
        <f>IF($C213="","",HLOOKUP($B$5,notations!$D$6:$SJ$250,ROW(B206)+1,FALSE))</f>
        <v/>
      </c>
      <c r="E213" s="59" t="e">
        <f t="shared" si="6"/>
        <v>#VALUE!</v>
      </c>
      <c r="F213" s="59" t="str">
        <f>IF(D213="","",IF($E213&lt;Configuration!$D$18,Configuration!$H$18,IF($E213&lt;Configuration!$D$17,Configuration!$H$17,IF($E213&lt;=Configuration!$D$16,Configuration!$H$16,Configuration!$H$15))))</f>
        <v/>
      </c>
    </row>
    <row r="214" spans="2:6" x14ac:dyDescent="0.25">
      <c r="B214" s="80" t="str">
        <f>IF('Liste élèves'!$B213="","",'Liste élèves'!$B213)</f>
        <v/>
      </c>
      <c r="C214" s="80" t="str">
        <f>IF('Liste élèves'!$C213="","",'Liste élèves'!$C213)</f>
        <v/>
      </c>
      <c r="D214" s="44" t="str">
        <f>IF($C214="","",HLOOKUP($B$5,notations!$D$6:$SJ$250,ROW(B207)+1,FALSE))</f>
        <v/>
      </c>
      <c r="E214" s="59" t="e">
        <f t="shared" si="6"/>
        <v>#VALUE!</v>
      </c>
      <c r="F214" s="59" t="str">
        <f>IF(D214="","",IF($E214&lt;Configuration!$D$18,Configuration!$H$18,IF($E214&lt;Configuration!$D$17,Configuration!$H$17,IF($E214&lt;=Configuration!$D$16,Configuration!$H$16,Configuration!$H$15))))</f>
        <v/>
      </c>
    </row>
    <row r="215" spans="2:6" x14ac:dyDescent="0.25">
      <c r="B215" s="80" t="str">
        <f>IF('Liste élèves'!$B214="","",'Liste élèves'!$B214)</f>
        <v/>
      </c>
      <c r="C215" s="80" t="str">
        <f>IF('Liste élèves'!$C214="","",'Liste élèves'!$C214)</f>
        <v/>
      </c>
      <c r="D215" s="44" t="str">
        <f>IF($C215="","",HLOOKUP($B$5,notations!$D$6:$SJ$250,ROW(B208)+1,FALSE))</f>
        <v/>
      </c>
      <c r="E215" s="59" t="e">
        <f t="shared" si="6"/>
        <v>#VALUE!</v>
      </c>
      <c r="F215" s="59" t="str">
        <f>IF(D215="","",IF($E215&lt;Configuration!$D$18,Configuration!$H$18,IF($E215&lt;Configuration!$D$17,Configuration!$H$17,IF($E215&lt;=Configuration!$D$16,Configuration!$H$16,Configuration!$H$15))))</f>
        <v/>
      </c>
    </row>
    <row r="216" spans="2:6" x14ac:dyDescent="0.25">
      <c r="B216" s="80" t="str">
        <f>IF('Liste élèves'!$B215="","",'Liste élèves'!$B215)</f>
        <v/>
      </c>
      <c r="C216" s="80" t="str">
        <f>IF('Liste élèves'!$C215="","",'Liste élèves'!$C215)</f>
        <v/>
      </c>
      <c r="D216" s="44" t="str">
        <f>IF($C216="","",HLOOKUP($B$5,notations!$D$6:$SJ$250,ROW(B209)+1,FALSE))</f>
        <v/>
      </c>
      <c r="E216" s="59" t="e">
        <f t="shared" si="6"/>
        <v>#VALUE!</v>
      </c>
      <c r="F216" s="59" t="str">
        <f>IF(D216="","",IF($E216&lt;Configuration!$D$18,Configuration!$H$18,IF($E216&lt;Configuration!$D$17,Configuration!$H$17,IF($E216&lt;=Configuration!$D$16,Configuration!$H$16,Configuration!$H$15))))</f>
        <v/>
      </c>
    </row>
    <row r="217" spans="2:6" x14ac:dyDescent="0.25">
      <c r="B217" s="80" t="str">
        <f>IF('Liste élèves'!$B216="","",'Liste élèves'!$B216)</f>
        <v/>
      </c>
      <c r="C217" s="80" t="str">
        <f>IF('Liste élèves'!$C216="","",'Liste élèves'!$C216)</f>
        <v/>
      </c>
      <c r="D217" s="44" t="str">
        <f>IF($C217="","",HLOOKUP($B$5,notations!$D$6:$SJ$250,ROW(B210)+1,FALSE))</f>
        <v/>
      </c>
      <c r="E217" s="59" t="e">
        <f t="shared" si="6"/>
        <v>#VALUE!</v>
      </c>
      <c r="F217" s="59" t="str">
        <f>IF(D217="","",IF($E217&lt;Configuration!$D$18,Configuration!$H$18,IF($E217&lt;Configuration!$D$17,Configuration!$H$17,IF($E217&lt;=Configuration!$D$16,Configuration!$H$16,Configuration!$H$15))))</f>
        <v/>
      </c>
    </row>
    <row r="218" spans="2:6" x14ac:dyDescent="0.25">
      <c r="B218" s="80" t="str">
        <f>IF('Liste élèves'!$B217="","",'Liste élèves'!$B217)</f>
        <v/>
      </c>
      <c r="C218" s="80" t="str">
        <f>IF('Liste élèves'!$C217="","",'Liste élèves'!$C217)</f>
        <v/>
      </c>
      <c r="D218" s="44" t="str">
        <f>IF($C218="","",HLOOKUP($B$5,notations!$D$6:$SJ$250,ROW(B211)+1,FALSE))</f>
        <v/>
      </c>
      <c r="E218" s="59" t="e">
        <f t="shared" si="6"/>
        <v>#VALUE!</v>
      </c>
      <c r="F218" s="59" t="str">
        <f>IF(D218="","",IF($E218&lt;Configuration!$D$18,Configuration!$H$18,IF($E218&lt;Configuration!$D$17,Configuration!$H$17,IF($E218&lt;=Configuration!$D$16,Configuration!$H$16,Configuration!$H$15))))</f>
        <v/>
      </c>
    </row>
    <row r="219" spans="2:6" x14ac:dyDescent="0.25">
      <c r="B219" s="80" t="str">
        <f>IF('Liste élèves'!$B218="","",'Liste élèves'!$B218)</f>
        <v/>
      </c>
      <c r="C219" s="80" t="str">
        <f>IF('Liste élèves'!$C218="","",'Liste élèves'!$C218)</f>
        <v/>
      </c>
      <c r="D219" s="44" t="str">
        <f>IF($C219="","",HLOOKUP($B$5,notations!$D$6:$SJ$250,ROW(B212)+1,FALSE))</f>
        <v/>
      </c>
      <c r="E219" s="59" t="e">
        <f t="shared" si="6"/>
        <v>#VALUE!</v>
      </c>
      <c r="F219" s="59" t="str">
        <f>IF(D219="","",IF($E219&lt;Configuration!$D$18,Configuration!$H$18,IF($E219&lt;Configuration!$D$17,Configuration!$H$17,IF($E219&lt;=Configuration!$D$16,Configuration!$H$16,Configuration!$H$15))))</f>
        <v/>
      </c>
    </row>
    <row r="220" spans="2:6" x14ac:dyDescent="0.25">
      <c r="B220" s="80" t="str">
        <f>IF('Liste élèves'!$B219="","",'Liste élèves'!$B219)</f>
        <v/>
      </c>
      <c r="C220" s="80" t="str">
        <f>IF('Liste élèves'!$C219="","",'Liste élèves'!$C219)</f>
        <v/>
      </c>
      <c r="D220" s="44" t="str">
        <f>IF($C220="","",HLOOKUP($B$5,notations!$D$6:$SJ$250,ROW(B213)+1,FALSE))</f>
        <v/>
      </c>
      <c r="E220" s="59" t="e">
        <f t="shared" si="6"/>
        <v>#VALUE!</v>
      </c>
      <c r="F220" s="59" t="str">
        <f>IF(D220="","",IF($E220&lt;Configuration!$D$18,Configuration!$H$18,IF($E220&lt;Configuration!$D$17,Configuration!$H$17,IF($E220&lt;=Configuration!$D$16,Configuration!$H$16,Configuration!$H$15))))</f>
        <v/>
      </c>
    </row>
    <row r="221" spans="2:6" x14ac:dyDescent="0.25">
      <c r="B221" s="80" t="str">
        <f>IF('Liste élèves'!$B220="","",'Liste élèves'!$B220)</f>
        <v/>
      </c>
      <c r="C221" s="80" t="str">
        <f>IF('Liste élèves'!$C220="","",'Liste élèves'!$C220)</f>
        <v/>
      </c>
      <c r="D221" s="44" t="str">
        <f>IF($C221="","",HLOOKUP($B$5,notations!$D$6:$SJ$250,ROW(B214)+1,FALSE))</f>
        <v/>
      </c>
      <c r="E221" s="59" t="e">
        <f t="shared" si="6"/>
        <v>#VALUE!</v>
      </c>
      <c r="F221" s="59" t="str">
        <f>IF(D221="","",IF($E221&lt;Configuration!$D$18,Configuration!$H$18,IF($E221&lt;Configuration!$D$17,Configuration!$H$17,IF($E221&lt;=Configuration!$D$16,Configuration!$H$16,Configuration!$H$15))))</f>
        <v/>
      </c>
    </row>
    <row r="222" spans="2:6" x14ac:dyDescent="0.25">
      <c r="B222" s="80" t="str">
        <f>IF('Liste élèves'!$B221="","",'Liste élèves'!$B221)</f>
        <v/>
      </c>
      <c r="C222" s="80" t="str">
        <f>IF('Liste élèves'!$C221="","",'Liste élèves'!$C221)</f>
        <v/>
      </c>
      <c r="D222" s="44" t="str">
        <f>IF($C222="","",HLOOKUP($B$5,notations!$D$6:$SJ$250,ROW(B215)+1,FALSE))</f>
        <v/>
      </c>
      <c r="E222" s="59" t="e">
        <f t="shared" si="6"/>
        <v>#VALUE!</v>
      </c>
      <c r="F222" s="59" t="str">
        <f>IF(D222="","",IF($E222&lt;Configuration!$D$18,Configuration!$H$18,IF($E222&lt;Configuration!$D$17,Configuration!$H$17,IF($E222&lt;=Configuration!$D$16,Configuration!$H$16,Configuration!$H$15))))</f>
        <v/>
      </c>
    </row>
    <row r="223" spans="2:6" x14ac:dyDescent="0.25">
      <c r="B223" s="80" t="str">
        <f>IF('Liste élèves'!$B222="","",'Liste élèves'!$B222)</f>
        <v/>
      </c>
      <c r="C223" s="80" t="str">
        <f>IF('Liste élèves'!$C222="","",'Liste élèves'!$C222)</f>
        <v/>
      </c>
      <c r="D223" s="44" t="str">
        <f>IF($C223="","",HLOOKUP($B$5,notations!$D$6:$SJ$250,ROW(B216)+1,FALSE))</f>
        <v/>
      </c>
      <c r="E223" s="59" t="e">
        <f t="shared" si="6"/>
        <v>#VALUE!</v>
      </c>
      <c r="F223" s="59" t="str">
        <f>IF(D223="","",IF($E223&lt;Configuration!$D$18,Configuration!$H$18,IF($E223&lt;Configuration!$D$17,Configuration!$H$17,IF($E223&lt;=Configuration!$D$16,Configuration!$H$16,Configuration!$H$15))))</f>
        <v/>
      </c>
    </row>
    <row r="224" spans="2:6" x14ac:dyDescent="0.25">
      <c r="B224" s="80" t="str">
        <f>IF('Liste élèves'!$B223="","",'Liste élèves'!$B223)</f>
        <v/>
      </c>
      <c r="C224" s="80" t="str">
        <f>IF('Liste élèves'!$C223="","",'Liste élèves'!$C223)</f>
        <v/>
      </c>
      <c r="D224" s="44" t="str">
        <f>IF($C224="","",HLOOKUP($B$5,notations!$D$6:$SJ$250,ROW(B217)+1,FALSE))</f>
        <v/>
      </c>
      <c r="E224" s="59" t="e">
        <f t="shared" si="6"/>
        <v>#VALUE!</v>
      </c>
      <c r="F224" s="59" t="str">
        <f>IF(D224="","",IF($E224&lt;Configuration!$D$18,Configuration!$H$18,IF($E224&lt;Configuration!$D$17,Configuration!$H$17,IF($E224&lt;=Configuration!$D$16,Configuration!$H$16,Configuration!$H$15))))</f>
        <v/>
      </c>
    </row>
    <row r="225" spans="2:6" x14ac:dyDescent="0.25">
      <c r="B225" s="80" t="str">
        <f>IF('Liste élèves'!$B224="","",'Liste élèves'!$B224)</f>
        <v/>
      </c>
      <c r="C225" s="80" t="str">
        <f>IF('Liste élèves'!$C224="","",'Liste élèves'!$C224)</f>
        <v/>
      </c>
      <c r="D225" s="44" t="str">
        <f>IF($C225="","",HLOOKUP($B$5,notations!$D$6:$SJ$250,ROW(B218)+1,FALSE))</f>
        <v/>
      </c>
      <c r="E225" s="59" t="e">
        <f t="shared" si="6"/>
        <v>#VALUE!</v>
      </c>
      <c r="F225" s="59" t="str">
        <f>IF(D225="","",IF($E225&lt;Configuration!$D$18,Configuration!$H$18,IF($E225&lt;Configuration!$D$17,Configuration!$H$17,IF($E225&lt;=Configuration!$D$16,Configuration!$H$16,Configuration!$H$15))))</f>
        <v/>
      </c>
    </row>
    <row r="226" spans="2:6" x14ac:dyDescent="0.25">
      <c r="B226" s="80" t="str">
        <f>IF('Liste élèves'!$B225="","",'Liste élèves'!$B225)</f>
        <v/>
      </c>
      <c r="C226" s="80" t="str">
        <f>IF('Liste élèves'!$C225="","",'Liste élèves'!$C225)</f>
        <v/>
      </c>
      <c r="D226" s="44" t="str">
        <f>IF($C226="","",HLOOKUP($B$5,notations!$D$6:$SJ$250,ROW(B219)+1,FALSE))</f>
        <v/>
      </c>
      <c r="E226" s="59" t="e">
        <f t="shared" si="6"/>
        <v>#VALUE!</v>
      </c>
      <c r="F226" s="59" t="str">
        <f>IF(D226="","",IF($E226&lt;Configuration!$D$18,Configuration!$H$18,IF($E226&lt;Configuration!$D$17,Configuration!$H$17,IF($E226&lt;=Configuration!$D$16,Configuration!$H$16,Configuration!$H$15))))</f>
        <v/>
      </c>
    </row>
    <row r="227" spans="2:6" x14ac:dyDescent="0.25">
      <c r="B227" s="80" t="str">
        <f>IF('Liste élèves'!$B226="","",'Liste élèves'!$B226)</f>
        <v/>
      </c>
      <c r="C227" s="80" t="str">
        <f>IF('Liste élèves'!$C226="","",'Liste élèves'!$C226)</f>
        <v/>
      </c>
      <c r="D227" s="44" t="str">
        <f>IF($C227="","",HLOOKUP($B$5,notations!$D$6:$SJ$250,ROW(B220)+1,FALSE))</f>
        <v/>
      </c>
      <c r="E227" s="59" t="e">
        <f t="shared" si="6"/>
        <v>#VALUE!</v>
      </c>
      <c r="F227" s="59" t="str">
        <f>IF(D227="","",IF($E227&lt;Configuration!$D$18,Configuration!$H$18,IF($E227&lt;Configuration!$D$17,Configuration!$H$17,IF($E227&lt;=Configuration!$D$16,Configuration!$H$16,Configuration!$H$15))))</f>
        <v/>
      </c>
    </row>
    <row r="228" spans="2:6" x14ac:dyDescent="0.25">
      <c r="B228" s="80" t="str">
        <f>IF('Liste élèves'!$B227="","",'Liste élèves'!$B227)</f>
        <v/>
      </c>
      <c r="C228" s="80" t="str">
        <f>IF('Liste élèves'!$C227="","",'Liste élèves'!$C227)</f>
        <v/>
      </c>
      <c r="D228" s="44" t="str">
        <f>IF($C228="","",HLOOKUP($B$5,notations!$D$6:$SJ$250,ROW(B221)+1,FALSE))</f>
        <v/>
      </c>
      <c r="E228" s="59" t="e">
        <f t="shared" si="6"/>
        <v>#VALUE!</v>
      </c>
      <c r="F228" s="59" t="str">
        <f>IF(D228="","",IF($E228&lt;Configuration!$D$18,Configuration!$H$18,IF($E228&lt;Configuration!$D$17,Configuration!$H$17,IF($E228&lt;=Configuration!$D$16,Configuration!$H$16,Configuration!$H$15))))</f>
        <v/>
      </c>
    </row>
    <row r="229" spans="2:6" x14ac:dyDescent="0.25">
      <c r="B229" s="80" t="str">
        <f>IF('Liste élèves'!$B228="","",'Liste élèves'!$B228)</f>
        <v/>
      </c>
      <c r="C229" s="80" t="str">
        <f>IF('Liste élèves'!$C228="","",'Liste élèves'!$C228)</f>
        <v/>
      </c>
      <c r="D229" s="44" t="str">
        <f>IF($C229="","",HLOOKUP($B$5,notations!$D$6:$SJ$250,ROW(B222)+1,FALSE))</f>
        <v/>
      </c>
      <c r="E229" s="59" t="e">
        <f t="shared" si="6"/>
        <v>#VALUE!</v>
      </c>
      <c r="F229" s="59" t="str">
        <f>IF(D229="","",IF($E229&lt;Configuration!$D$18,Configuration!$H$18,IF($E229&lt;Configuration!$D$17,Configuration!$H$17,IF($E229&lt;=Configuration!$D$16,Configuration!$H$16,Configuration!$H$15))))</f>
        <v/>
      </c>
    </row>
    <row r="230" spans="2:6" x14ac:dyDescent="0.25">
      <c r="B230" s="80" t="str">
        <f>IF('Liste élèves'!$B229="","",'Liste élèves'!$B229)</f>
        <v/>
      </c>
      <c r="C230" s="80" t="str">
        <f>IF('Liste élèves'!$C229="","",'Liste élèves'!$C229)</f>
        <v/>
      </c>
      <c r="D230" s="44" t="str">
        <f>IF($C230="","",HLOOKUP($B$5,notations!$D$6:$SJ$250,ROW(B223)+1,FALSE))</f>
        <v/>
      </c>
      <c r="E230" s="59" t="e">
        <f t="shared" si="6"/>
        <v>#VALUE!</v>
      </c>
      <c r="F230" s="59" t="str">
        <f>IF(D230="","",IF($E230&lt;Configuration!$D$18,Configuration!$H$18,IF($E230&lt;Configuration!$D$17,Configuration!$H$17,IF($E230&lt;=Configuration!$D$16,Configuration!$H$16,Configuration!$H$15))))</f>
        <v/>
      </c>
    </row>
    <row r="231" spans="2:6" x14ac:dyDescent="0.25">
      <c r="B231" s="80" t="str">
        <f>IF('Liste élèves'!$B230="","",'Liste élèves'!$B230)</f>
        <v/>
      </c>
      <c r="C231" s="80" t="str">
        <f>IF('Liste élèves'!$C230="","",'Liste élèves'!$C230)</f>
        <v/>
      </c>
      <c r="D231" s="44" t="str">
        <f>IF($C231="","",HLOOKUP($B$5,notations!$D$6:$SJ$250,ROW(B224)+1,FALSE))</f>
        <v/>
      </c>
      <c r="E231" s="59" t="e">
        <f t="shared" si="6"/>
        <v>#VALUE!</v>
      </c>
      <c r="F231" s="59" t="str">
        <f>IF(D231="","",IF($E231&lt;Configuration!$D$18,Configuration!$H$18,IF($E231&lt;Configuration!$D$17,Configuration!$H$17,IF($E231&lt;=Configuration!$D$16,Configuration!$H$16,Configuration!$H$15))))</f>
        <v/>
      </c>
    </row>
    <row r="232" spans="2:6" x14ac:dyDescent="0.25">
      <c r="B232" s="80" t="str">
        <f>IF('Liste élèves'!$B231="","",'Liste élèves'!$B231)</f>
        <v/>
      </c>
      <c r="C232" s="80" t="str">
        <f>IF('Liste élèves'!$C231="","",'Liste élèves'!$C231)</f>
        <v/>
      </c>
      <c r="D232" s="44" t="str">
        <f>IF($C232="","",HLOOKUP($B$5,notations!$D$6:$SJ$250,ROW(B225)+1,FALSE))</f>
        <v/>
      </c>
      <c r="E232" s="59" t="e">
        <f t="shared" si="6"/>
        <v>#VALUE!</v>
      </c>
      <c r="F232" s="59" t="str">
        <f>IF(D232="","",IF($E232&lt;Configuration!$D$18,Configuration!$H$18,IF($E232&lt;Configuration!$D$17,Configuration!$H$17,IF($E232&lt;=Configuration!$D$16,Configuration!$H$16,Configuration!$H$15))))</f>
        <v/>
      </c>
    </row>
    <row r="233" spans="2:6" x14ac:dyDescent="0.25">
      <c r="B233" s="80" t="str">
        <f>IF('Liste élèves'!$B232="","",'Liste élèves'!$B232)</f>
        <v/>
      </c>
      <c r="C233" s="80" t="str">
        <f>IF('Liste élèves'!$C232="","",'Liste élèves'!$C232)</f>
        <v/>
      </c>
      <c r="D233" s="44" t="str">
        <f>IF($C233="","",HLOOKUP($B$5,notations!$D$6:$SJ$250,ROW(B226)+1,FALSE))</f>
        <v/>
      </c>
      <c r="E233" s="59" t="e">
        <f t="shared" si="6"/>
        <v>#VALUE!</v>
      </c>
      <c r="F233" s="59" t="str">
        <f>IF(D233="","",IF($E233&lt;Configuration!$D$18,Configuration!$H$18,IF($E233&lt;Configuration!$D$17,Configuration!$H$17,IF($E233&lt;=Configuration!$D$16,Configuration!$H$16,Configuration!$H$15))))</f>
        <v/>
      </c>
    </row>
    <row r="234" spans="2:6" x14ac:dyDescent="0.25">
      <c r="B234" s="80" t="str">
        <f>IF('Liste élèves'!$B233="","",'Liste élèves'!$B233)</f>
        <v/>
      </c>
      <c r="C234" s="80" t="str">
        <f>IF('Liste élèves'!$C233="","",'Liste élèves'!$C233)</f>
        <v/>
      </c>
      <c r="D234" s="44" t="str">
        <f>IF($C234="","",HLOOKUP($B$5,notations!$D$6:$SJ$250,ROW(B227)+1,FALSE))</f>
        <v/>
      </c>
      <c r="E234" s="59" t="e">
        <f t="shared" si="6"/>
        <v>#VALUE!</v>
      </c>
      <c r="F234" s="59" t="str">
        <f>IF(D234="","",IF($E234&lt;Configuration!$D$18,Configuration!$H$18,IF($E234&lt;Configuration!$D$17,Configuration!$H$17,IF($E234&lt;=Configuration!$D$16,Configuration!$H$16,Configuration!$H$15))))</f>
        <v/>
      </c>
    </row>
    <row r="235" spans="2:6" x14ac:dyDescent="0.25">
      <c r="B235" s="80" t="str">
        <f>IF('Liste élèves'!$B234="","",'Liste élèves'!$B234)</f>
        <v/>
      </c>
      <c r="C235" s="80" t="str">
        <f>IF('Liste élèves'!$C234="","",'Liste élèves'!$C234)</f>
        <v/>
      </c>
      <c r="D235" s="44" t="str">
        <f>IF($C235="","",HLOOKUP($B$5,notations!$D$6:$SJ$250,ROW(B228)+1,FALSE))</f>
        <v/>
      </c>
      <c r="E235" s="59" t="e">
        <f t="shared" si="6"/>
        <v>#VALUE!</v>
      </c>
      <c r="F235" s="59" t="str">
        <f>IF(D235="","",IF($E235&lt;Configuration!$D$18,Configuration!$H$18,IF($E235&lt;Configuration!$D$17,Configuration!$H$17,IF($E235&lt;=Configuration!$D$16,Configuration!$H$16,Configuration!$H$15))))</f>
        <v/>
      </c>
    </row>
    <row r="236" spans="2:6" x14ac:dyDescent="0.25">
      <c r="B236" s="80" t="str">
        <f>IF('Liste élèves'!$B235="","",'Liste élèves'!$B235)</f>
        <v/>
      </c>
      <c r="C236" s="80" t="str">
        <f>IF('Liste élèves'!$C235="","",'Liste élèves'!$C235)</f>
        <v/>
      </c>
      <c r="D236" s="44" t="str">
        <f>IF($C236="","",HLOOKUP($B$5,notations!$D$6:$SJ$250,ROW(B229)+1,FALSE))</f>
        <v/>
      </c>
      <c r="E236" s="59" t="e">
        <f t="shared" si="6"/>
        <v>#VALUE!</v>
      </c>
      <c r="F236" s="59" t="str">
        <f>IF(D236="","",IF($E236&lt;Configuration!$D$18,Configuration!$H$18,IF($E236&lt;Configuration!$D$17,Configuration!$H$17,IF($E236&lt;=Configuration!$D$16,Configuration!$H$16,Configuration!$H$15))))</f>
        <v/>
      </c>
    </row>
    <row r="237" spans="2:6" x14ac:dyDescent="0.25">
      <c r="B237" s="80" t="str">
        <f>IF('Liste élèves'!$B236="","",'Liste élèves'!$B236)</f>
        <v/>
      </c>
      <c r="C237" s="80" t="str">
        <f>IF('Liste élèves'!$C236="","",'Liste élèves'!$C236)</f>
        <v/>
      </c>
      <c r="D237" s="44" t="str">
        <f>IF($C237="","",HLOOKUP($B$5,notations!$D$6:$SJ$250,ROW(B230)+1,FALSE))</f>
        <v/>
      </c>
      <c r="E237" s="59" t="e">
        <f t="shared" si="6"/>
        <v>#VALUE!</v>
      </c>
      <c r="F237" s="59" t="str">
        <f>IF(D237="","",IF($E237&lt;Configuration!$D$18,Configuration!$H$18,IF($E237&lt;Configuration!$D$17,Configuration!$H$17,IF($E237&lt;=Configuration!$D$16,Configuration!$H$16,Configuration!$H$15))))</f>
        <v/>
      </c>
    </row>
    <row r="238" spans="2:6" x14ac:dyDescent="0.25">
      <c r="B238" s="80" t="str">
        <f>IF('Liste élèves'!$B237="","",'Liste élèves'!$B237)</f>
        <v/>
      </c>
      <c r="C238" s="80" t="str">
        <f>IF('Liste élèves'!$C237="","",'Liste élèves'!$C237)</f>
        <v/>
      </c>
      <c r="D238" s="44" t="str">
        <f>IF($C238="","",HLOOKUP($B$5,notations!$D$6:$SJ$250,ROW(B231)+1,FALSE))</f>
        <v/>
      </c>
      <c r="E238" s="59" t="e">
        <f t="shared" si="6"/>
        <v>#VALUE!</v>
      </c>
      <c r="F238" s="59" t="str">
        <f>IF(D238="","",IF($E238&lt;Configuration!$D$18,Configuration!$H$18,IF($E238&lt;Configuration!$D$17,Configuration!$H$17,IF($E238&lt;=Configuration!$D$16,Configuration!$H$16,Configuration!$H$15))))</f>
        <v/>
      </c>
    </row>
    <row r="239" spans="2:6" x14ac:dyDescent="0.25">
      <c r="B239" s="80" t="str">
        <f>IF('Liste élèves'!$B238="","",'Liste élèves'!$B238)</f>
        <v/>
      </c>
      <c r="C239" s="80" t="str">
        <f>IF('Liste élèves'!$C238="","",'Liste élèves'!$C238)</f>
        <v/>
      </c>
      <c r="D239" s="44" t="str">
        <f>IF($C239="","",HLOOKUP($B$5,notations!$D$6:$SJ$250,ROW(B232)+1,FALSE))</f>
        <v/>
      </c>
      <c r="E239" s="59" t="e">
        <f t="shared" si="6"/>
        <v>#VALUE!</v>
      </c>
      <c r="F239" s="59" t="str">
        <f>IF(D239="","",IF($E239&lt;Configuration!$D$18,Configuration!$H$18,IF($E239&lt;Configuration!$D$17,Configuration!$H$17,IF($E239&lt;=Configuration!$D$16,Configuration!$H$16,Configuration!$H$15))))</f>
        <v/>
      </c>
    </row>
    <row r="240" spans="2:6" x14ac:dyDescent="0.25">
      <c r="B240" s="80" t="str">
        <f>IF('Liste élèves'!$B239="","",'Liste élèves'!$B239)</f>
        <v/>
      </c>
      <c r="C240" s="80" t="str">
        <f>IF('Liste élèves'!$C239="","",'Liste élèves'!$C239)</f>
        <v/>
      </c>
      <c r="D240" s="44" t="str">
        <f>IF($C240="","",HLOOKUP($B$5,notations!$D$6:$SJ$250,ROW(B233)+1,FALSE))</f>
        <v/>
      </c>
      <c r="E240" s="59" t="e">
        <f t="shared" si="6"/>
        <v>#VALUE!</v>
      </c>
      <c r="F240" s="59" t="str">
        <f>IF(D240="","",IF($E240&lt;Configuration!$D$18,Configuration!$H$18,IF($E240&lt;Configuration!$D$17,Configuration!$H$17,IF($E240&lt;=Configuration!$D$16,Configuration!$H$16,Configuration!$H$15))))</f>
        <v/>
      </c>
    </row>
    <row r="241" spans="2:6" x14ac:dyDescent="0.25">
      <c r="B241" s="80" t="str">
        <f>IF('Liste élèves'!$B240="","",'Liste élèves'!$B240)</f>
        <v/>
      </c>
      <c r="C241" s="80" t="str">
        <f>IF('Liste élèves'!$C240="","",'Liste élèves'!$C240)</f>
        <v/>
      </c>
      <c r="D241" s="44" t="str">
        <f>IF($C241="","",HLOOKUP($B$5,notations!$D$6:$SJ$250,ROW(B234)+1,FALSE))</f>
        <v/>
      </c>
      <c r="E241" s="59" t="e">
        <f t="shared" si="6"/>
        <v>#VALUE!</v>
      </c>
      <c r="F241" s="59" t="str">
        <f>IF(D241="","",IF($E241&lt;Configuration!$D$18,Configuration!$H$18,IF($E241&lt;Configuration!$D$17,Configuration!$H$17,IF($E241&lt;=Configuration!$D$16,Configuration!$H$16,Configuration!$H$15))))</f>
        <v/>
      </c>
    </row>
    <row r="242" spans="2:6" x14ac:dyDescent="0.25">
      <c r="B242" s="80" t="str">
        <f>IF('Liste élèves'!$B241="","",'Liste élèves'!$B241)</f>
        <v/>
      </c>
      <c r="C242" s="80" t="str">
        <f>IF('Liste élèves'!$C241="","",'Liste élèves'!$C241)</f>
        <v/>
      </c>
      <c r="D242" s="44" t="str">
        <f>IF($C242="","",HLOOKUP($B$5,notations!$D$6:$SJ$250,ROW(B235)+1,FALSE))</f>
        <v/>
      </c>
      <c r="E242" s="59" t="e">
        <f t="shared" si="6"/>
        <v>#VALUE!</v>
      </c>
      <c r="F242" s="59" t="str">
        <f>IF(D242="","",IF($E242&lt;Configuration!$D$18,Configuration!$H$18,IF($E242&lt;Configuration!$D$17,Configuration!$H$17,IF($E242&lt;=Configuration!$D$16,Configuration!$H$16,Configuration!$H$15))))</f>
        <v/>
      </c>
    </row>
    <row r="243" spans="2:6" x14ac:dyDescent="0.25">
      <c r="B243" s="80" t="str">
        <f>IF('Liste élèves'!$B242="","",'Liste élèves'!$B242)</f>
        <v/>
      </c>
      <c r="C243" s="80" t="str">
        <f>IF('Liste élèves'!$C242="","",'Liste élèves'!$C242)</f>
        <v/>
      </c>
      <c r="D243" s="44" t="str">
        <f>IF($C243="","",HLOOKUP($B$5,notations!$D$6:$SJ$250,ROW(B236)+1,FALSE))</f>
        <v/>
      </c>
      <c r="E243" s="59" t="e">
        <f t="shared" si="6"/>
        <v>#VALUE!</v>
      </c>
      <c r="F243" s="59" t="str">
        <f>IF(D243="","",IF($E243&lt;Configuration!$D$18,Configuration!$H$18,IF($E243&lt;Configuration!$D$17,Configuration!$H$17,IF($E243&lt;=Configuration!$D$16,Configuration!$H$16,Configuration!$H$15))))</f>
        <v/>
      </c>
    </row>
    <row r="244" spans="2:6" x14ac:dyDescent="0.25">
      <c r="B244" s="80" t="str">
        <f>IF('Liste élèves'!$B243="","",'Liste élèves'!$B243)</f>
        <v/>
      </c>
      <c r="C244" s="80" t="str">
        <f>IF('Liste élèves'!$C243="","",'Liste élèves'!$C243)</f>
        <v/>
      </c>
      <c r="D244" s="44" t="str">
        <f>IF($C244="","",HLOOKUP($B$5,notations!$D$6:$SJ$250,ROW(B237)+1,FALSE))</f>
        <v/>
      </c>
      <c r="E244" s="59" t="e">
        <f t="shared" si="6"/>
        <v>#VALUE!</v>
      </c>
      <c r="F244" s="59" t="str">
        <f>IF(D244="","",IF($E244&lt;Configuration!$D$18,Configuration!$H$18,IF($E244&lt;Configuration!$D$17,Configuration!$H$17,IF($E244&lt;=Configuration!$D$16,Configuration!$H$16,Configuration!$H$15))))</f>
        <v/>
      </c>
    </row>
    <row r="245" spans="2:6" x14ac:dyDescent="0.25">
      <c r="B245" s="80" t="str">
        <f>IF('Liste élèves'!$B244="","",'Liste élèves'!$B244)</f>
        <v/>
      </c>
      <c r="C245" s="80" t="str">
        <f>IF('Liste élèves'!$C244="","",'Liste élèves'!$C244)</f>
        <v/>
      </c>
      <c r="D245" s="44" t="str">
        <f>IF($C245="","",HLOOKUP($B$5,notations!$D$6:$SJ$250,ROW(B238)+1,FALSE))</f>
        <v/>
      </c>
      <c r="E245" s="59" t="e">
        <f t="shared" si="6"/>
        <v>#VALUE!</v>
      </c>
      <c r="F245" s="59" t="str">
        <f>IF(D245="","",IF($E245&lt;Configuration!$D$18,Configuration!$H$18,IF($E245&lt;Configuration!$D$17,Configuration!$H$17,IF($E245&lt;=Configuration!$D$16,Configuration!$H$16,Configuration!$H$15))))</f>
        <v/>
      </c>
    </row>
    <row r="246" spans="2:6" x14ac:dyDescent="0.25">
      <c r="B246" s="80" t="str">
        <f>IF('Liste élèves'!$B245="","",'Liste élèves'!$B245)</f>
        <v/>
      </c>
      <c r="C246" s="80" t="str">
        <f>IF('Liste élèves'!$C245="","",'Liste élèves'!$C245)</f>
        <v/>
      </c>
      <c r="D246" s="44" t="str">
        <f>IF($C246="","",HLOOKUP($B$5,notations!$D$6:$SJ$250,ROW(B239)+1,FALSE))</f>
        <v/>
      </c>
      <c r="E246" s="59" t="e">
        <f t="shared" si="6"/>
        <v>#VALUE!</v>
      </c>
      <c r="F246" s="59" t="str">
        <f>IF(D246="","",IF($E246&lt;Configuration!$D$18,Configuration!$H$18,IF($E246&lt;Configuration!$D$17,Configuration!$H$17,IF($E246&lt;=Configuration!$D$16,Configuration!$H$16,Configuration!$H$15))))</f>
        <v/>
      </c>
    </row>
    <row r="247" spans="2:6" x14ac:dyDescent="0.25">
      <c r="B247" s="80" t="str">
        <f>IF('Liste élèves'!$B246="","",'Liste élèves'!$B246)</f>
        <v/>
      </c>
      <c r="C247" s="80" t="str">
        <f>IF('Liste élèves'!$C246="","",'Liste élèves'!$C246)</f>
        <v/>
      </c>
      <c r="D247" s="44" t="str">
        <f>IF($C247="","",HLOOKUP($B$5,notations!$D$6:$SJ$250,ROW(B240)+1,FALSE))</f>
        <v/>
      </c>
      <c r="E247" s="59" t="e">
        <f t="shared" si="6"/>
        <v>#VALUE!</v>
      </c>
      <c r="F247" s="59" t="str">
        <f>IF(D247="","",IF($E247&lt;Configuration!$D$18,Configuration!$H$18,IF($E247&lt;Configuration!$D$17,Configuration!$H$17,IF($E247&lt;=Configuration!$D$16,Configuration!$H$16,Configuration!$H$15))))</f>
        <v/>
      </c>
    </row>
    <row r="248" spans="2:6" x14ac:dyDescent="0.25">
      <c r="B248" s="80" t="str">
        <f>IF('Liste élèves'!$B247="","",'Liste élèves'!$B247)</f>
        <v/>
      </c>
      <c r="C248" s="80" t="str">
        <f>IF('Liste élèves'!$C247="","",'Liste élèves'!$C247)</f>
        <v/>
      </c>
      <c r="D248" s="44" t="str">
        <f>IF($C248="","",HLOOKUP($B$5,notations!$D$6:$SJ$250,ROW(B241)+1,FALSE))</f>
        <v/>
      </c>
      <c r="E248" s="59" t="e">
        <f t="shared" si="6"/>
        <v>#VALUE!</v>
      </c>
      <c r="F248" s="59" t="str">
        <f>IF(D248="","",IF($E248&lt;Configuration!$D$18,Configuration!$H$18,IF($E248&lt;Configuration!$D$17,Configuration!$H$17,IF($E248&lt;=Configuration!$D$16,Configuration!$H$16,Configuration!$H$15))))</f>
        <v/>
      </c>
    </row>
    <row r="249" spans="2:6" x14ac:dyDescent="0.25">
      <c r="B249" s="80" t="str">
        <f>IF('Liste élèves'!$B248="","",'Liste élèves'!$B248)</f>
        <v/>
      </c>
      <c r="C249" s="80" t="str">
        <f>IF('Liste élèves'!$C248="","",'Liste élèves'!$C248)</f>
        <v/>
      </c>
      <c r="D249" s="44" t="str">
        <f>IF($C249="","",HLOOKUP($B$5,notations!$D$6:$SJ$250,ROW(B242)+1,FALSE))</f>
        <v/>
      </c>
      <c r="E249" s="59" t="e">
        <f t="shared" si="6"/>
        <v>#VALUE!</v>
      </c>
      <c r="F249" s="59" t="str">
        <f>IF(D249="","",IF($E249&lt;Configuration!$D$18,Configuration!$H$18,IF($E249&lt;Configuration!$D$17,Configuration!$H$17,IF($E249&lt;=Configuration!$D$16,Configuration!$H$16,Configuration!$H$15))))</f>
        <v/>
      </c>
    </row>
    <row r="250" spans="2:6" x14ac:dyDescent="0.25">
      <c r="B250" s="80" t="str">
        <f>IF('Liste élèves'!$B249="","",'Liste élèves'!$B249)</f>
        <v/>
      </c>
      <c r="C250" s="80" t="str">
        <f>IF('Liste élèves'!$C249="","",'Liste élèves'!$C249)</f>
        <v/>
      </c>
      <c r="D250" s="44" t="str">
        <f>IF($C250="","",HLOOKUP($B$5,notations!$D$6:$SJ$250,ROW(B243)+1,FALSE))</f>
        <v/>
      </c>
      <c r="E250" s="59" t="e">
        <f t="shared" si="6"/>
        <v>#VALUE!</v>
      </c>
      <c r="F250" s="59" t="str">
        <f>IF(D250="","",IF($E250&lt;Configuration!$D$18,Configuration!$H$18,IF($E250&lt;Configuration!$D$17,Configuration!$H$17,IF($E250&lt;=Configuration!$D$16,Configuration!$H$16,Configuration!$H$15))))</f>
        <v/>
      </c>
    </row>
  </sheetData>
  <mergeCells count="4">
    <mergeCell ref="B5:F5"/>
    <mergeCell ref="A4:B4"/>
    <mergeCell ref="A2:F2"/>
    <mergeCell ref="B6:D6"/>
  </mergeCells>
  <conditionalFormatting sqref="A10:C10 A11:A100 B11:C250">
    <cfRule type="cellIs" dxfId="11" priority="17" operator="equal">
      <formula>0</formula>
    </cfRule>
  </conditionalFormatting>
  <conditionalFormatting sqref="E6">
    <cfRule type="containsErrors" dxfId="10" priority="10">
      <formula>ISERROR(E6)</formula>
    </cfRule>
  </conditionalFormatting>
  <conditionalFormatting sqref="D10:F250">
    <cfRule type="containsErrors" dxfId="9" priority="8">
      <formula>ISERROR(D10)</formula>
    </cfRule>
  </conditionalFormatting>
  <conditionalFormatting sqref="D10:E250">
    <cfRule type="cellIs" dxfId="8" priority="7" operator="equal">
      <formula>0</formula>
    </cfRule>
  </conditionalFormatting>
  <conditionalFormatting sqref="D10:D2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{5FE2C79F-B332-433C-955D-B49FA76CEA4A}</x14:id>
        </ext>
      </extLst>
    </cfRule>
  </conditionalFormatting>
  <dataValidations count="1">
    <dataValidation type="list" errorStyle="information" showInputMessage="1" showErrorMessage="1" error="Il faut rentrer une compétence existante" prompt="choissisez une compétence" sqref="B5:F5">
      <formula1>compétences</formula1>
    </dataValidation>
  </dataValidations>
  <pageMargins left="0.25" right="0.25" top="0.75" bottom="0.75" header="0.3" footer="0.3"/>
  <pageSetup paperSize="9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E2C79F-B332-433C-955D-B49FA76CEA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D10:D250</xm:sqref>
        </x14:conditionalFormatting>
        <x14:conditionalFormatting xmlns:xm="http://schemas.microsoft.com/office/excel/2006/main">
          <x14:cfRule type="cellIs" priority="11" operator="equal" id="{239E8709-3750-4424-88CC-79550348443C}">
            <xm:f>'C:\Users\chrst\AppData\Local\Temp\[Relev note.xlsx]Configuration'!#REF!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A7DCA8DD-E25B-4459-B44E-AF814BF7E595}">
            <xm:f>'C:\Users\chrst\AppData\Local\Temp\[Relev note.xlsx]Configuration'!#REF!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" operator="equal" id="{64CDE873-1D6F-4E67-BEF3-4CAC9F787AEA}">
            <xm:f>'C:\Users\chrst\AppData\Local\Temp\[Relev note.xlsx]Configuration'!#REF!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6F02052A-48F3-40E5-B24B-58D11F9DCE0A}">
            <xm:f>'C:\Users\chrst\AppData\Local\Temp\[Relev note.xlsx]Configuration'!#REF!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3" operator="equal" id="{44557278-20FC-436C-A39B-A61EF0E59951}">
            <xm:f>Configuration!$H$18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5B048771-CDD6-4D7C-88C2-775C3EB503C9}">
            <xm:f>Configuration!$H$17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5" operator="equal" id="{CB44588C-C041-4134-9158-EDD2EFF3F1CA}">
            <xm:f>Configuration!$H$16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6" operator="equal" id="{8910799C-7640-4374-83EE-6D4B319D55BA}">
            <xm:f>Configuration!$H$15</xm:f>
            <x14:dxf>
              <font>
                <color auto="1"/>
              </font>
              <fill>
                <patternFill>
                  <bgColor rgb="FF00B0F0"/>
                </patternFill>
              </fill>
            </x14:dxf>
          </x14:cfRule>
          <xm:sqref>F10:F250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Configuration</vt:lpstr>
      <vt:lpstr>Liste élèves</vt:lpstr>
      <vt:lpstr>notations</vt:lpstr>
      <vt:lpstr>Suivis</vt:lpstr>
      <vt:lpstr>Fiche élève</vt:lpstr>
      <vt:lpstr>Bilan classe</vt:lpstr>
      <vt:lpstr>compétences</vt:lpstr>
      <vt:lpstr>compsoclecommun</vt:lpstr>
      <vt:lpstr>Listedomainelsu</vt:lpstr>
      <vt:lpstr>Listeeleves</vt:lpstr>
      <vt:lpstr>matieresLSU</vt:lpstr>
      <vt:lpstr>noteseleve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 MOUSSERON</cp:lastModifiedBy>
  <cp:lastPrinted>2018-02-26T23:41:14Z</cp:lastPrinted>
  <dcterms:created xsi:type="dcterms:W3CDTF">2018-02-25T13:50:44Z</dcterms:created>
  <dcterms:modified xsi:type="dcterms:W3CDTF">2018-04-06T22:04:25Z</dcterms:modified>
</cp:coreProperties>
</file>