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35" activeTab="0"/>
  </bookViews>
  <sheets>
    <sheet name="Liste Articles" sheetId="1" r:id="rId1"/>
    <sheet name="Etiquettes_Vetements" sheetId="2" r:id="rId2"/>
    <sheet name="Etiquettes_Pueri_Jouets" sheetId="3" r:id="rId3"/>
    <sheet name="Etiquettes_Lots" sheetId="4" r:id="rId4"/>
    <sheet name="Dossier_inscription" sheetId="5" r:id="rId5"/>
  </sheets>
  <definedNames>
    <definedName name="_xlnm.Print_Area" localSheetId="3">'Etiquettes_Lots'!$A$1:$H$51</definedName>
    <definedName name="_xlnm.Print_Area" localSheetId="2">'Etiquettes_Pueri_Jouets'!$A$1:$H$364</definedName>
    <definedName name="_xlnm.Print_Area" localSheetId="0">'Liste Articles'!$A$1:$G$233</definedName>
  </definedNames>
  <calcPr fullCalcOnLoad="1"/>
</workbook>
</file>

<file path=xl/sharedStrings.xml><?xml version="1.0" encoding="utf-8"?>
<sst xmlns="http://schemas.openxmlformats.org/spreadsheetml/2006/main" count="1647" uniqueCount="61">
  <si>
    <t>Description Article</t>
  </si>
  <si>
    <t>Prix</t>
  </si>
  <si>
    <t>Age/Taille</t>
  </si>
  <si>
    <t>N° Article</t>
  </si>
  <si>
    <t>Description</t>
  </si>
  <si>
    <t>Téléphone :</t>
  </si>
  <si>
    <t>Email :</t>
  </si>
  <si>
    <t>Code Postal :</t>
  </si>
  <si>
    <t>Adresse :</t>
  </si>
  <si>
    <t>Nom :</t>
  </si>
  <si>
    <t>Ville :</t>
  </si>
  <si>
    <t>Prénom :</t>
  </si>
  <si>
    <t>Dépôt payé :</t>
  </si>
  <si>
    <t>Total vente :</t>
  </si>
  <si>
    <t>Restitution déposant :</t>
  </si>
  <si>
    <t>Cadre réservé à l'Association des Assistantes Maternelles Oudon Mésanger</t>
  </si>
  <si>
    <t>ARTICLES  JOUETS ET ARTICLES DE PUERICULTURE</t>
  </si>
  <si>
    <t>ARTICLES  VETEMENTS</t>
  </si>
  <si>
    <t>Association des Assistantes Maternelles Oudon Mésanger</t>
  </si>
  <si>
    <t>Commission Asso :</t>
  </si>
  <si>
    <t>Montant listes :</t>
  </si>
  <si>
    <t>non</t>
  </si>
  <si>
    <t>Nb Art</t>
  </si>
  <si>
    <t>Membre</t>
  </si>
  <si>
    <t>Né le :</t>
  </si>
  <si>
    <t>Département :</t>
  </si>
  <si>
    <t>Préfecture de :</t>
  </si>
  <si>
    <t>Délivré le :</t>
  </si>
  <si>
    <t>N° Carte identité :</t>
  </si>
  <si>
    <t>Bénévole</t>
  </si>
  <si>
    <t>Déposant</t>
  </si>
  <si>
    <r>
      <t>Organisateur :</t>
    </r>
    <r>
      <rPr>
        <sz val="11"/>
        <color theme="1"/>
        <rFont val="Calibri"/>
        <family val="2"/>
      </rPr>
      <t xml:space="preserve"> Association Assistantes Maternelles Solidaires</t>
    </r>
  </si>
  <si>
    <r>
      <t>Adresse :</t>
    </r>
    <r>
      <rPr>
        <sz val="11"/>
        <color theme="1"/>
        <rFont val="Calibri"/>
        <family val="2"/>
      </rPr>
      <t xml:space="preserve"> 34 rue de la quétraye - 44522 Mésanger</t>
    </r>
  </si>
  <si>
    <t>Attestation - inscription bourse à la puériculture</t>
  </si>
  <si>
    <t>personne physique</t>
  </si>
  <si>
    <t>Je soussigné(e),</t>
  </si>
  <si>
    <t>Département :</t>
  </si>
  <si>
    <t>Titulaire de la pièce d'identité n°</t>
  </si>
  <si>
    <t>Déclare sur l'honneur 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</si>
  <si>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ne pas être commerçant(e)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</si>
  <si>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ne vendre que des objets personnels et usagés ( Article L 310-2 du code de Commerce)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</si>
  <si>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theme="1"/>
        <rFont val="Calibri"/>
        <family val="2"/>
      </rPr>
      <t>de non-participation à 2 autres manifestations de même nature au cours de l'année civile (Article R 321-9 du code pénal)</t>
    </r>
  </si>
  <si>
    <t>signature</t>
  </si>
  <si>
    <r>
      <t>Nom :</t>
    </r>
  </si>
  <si>
    <t>à :</t>
  </si>
  <si>
    <t>Adresse :</t>
  </si>
  <si>
    <t>CP :</t>
  </si>
  <si>
    <t>Tél :</t>
  </si>
  <si>
    <t>Né(e) le :</t>
  </si>
  <si>
    <t xml:space="preserve">par la préfecture de </t>
  </si>
  <si>
    <t xml:space="preserve">Délivrée le </t>
  </si>
  <si>
    <t>Type de déposant :</t>
  </si>
  <si>
    <t>N° dépôt</t>
  </si>
  <si>
    <t>N° dépôt :</t>
  </si>
  <si>
    <t>Numéro des articles avec lots, pour  imprimer les étiquettes</t>
  </si>
  <si>
    <t>oui</t>
  </si>
  <si>
    <t>Nombre d'articles :</t>
  </si>
  <si>
    <t>Nombre d'articles vendus :</t>
  </si>
  <si>
    <r>
      <t xml:space="preserve">                     se déroulant </t>
    </r>
    <r>
      <rPr>
        <i/>
        <u val="single"/>
        <sz val="11"/>
        <color indexed="8"/>
        <rFont val="Calibri"/>
        <family val="2"/>
      </rPr>
      <t xml:space="preserve">les 27 et 28 octobre </t>
    </r>
    <r>
      <rPr>
        <u val="single"/>
        <sz val="12"/>
        <color indexed="8"/>
        <rFont val="Calibri"/>
        <family val="2"/>
      </rPr>
      <t>2018 à Ancenis</t>
    </r>
  </si>
  <si>
    <t>Fait à  ANCENIS, le 27 octobre 2018</t>
  </si>
  <si>
    <t>BOURSE AUX VETEMENTS ENFANTS 0 A 12 ans ET GROSSESSE                                 JOUETS ET ARTICLES DE PUERICULTURE - Mars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</si>
</sst>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Calibri"/>
      <family val="2"/>
    </font>
    <font>
      <i/>
      <u val="single"/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10"/>
      <name val="Comic Sans MS"/>
      <family val="4"/>
    </font>
    <font>
      <sz val="11"/>
      <name val="Calibri"/>
      <family val="2"/>
    </font>
    <font>
      <sz val="8"/>
      <color indexed="8"/>
      <name val="Comic Sans MS"/>
      <family val="4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54"/>
      <name val="Comic Sans MS"/>
      <family val="4"/>
    </font>
    <font>
      <b/>
      <sz val="10"/>
      <color indexed="10"/>
      <name val="Comic Sans MS"/>
      <family val="4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Comic Sans MS"/>
      <family val="4"/>
    </font>
    <font>
      <b/>
      <sz val="4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FF0000"/>
      <name val="Comic Sans MS"/>
      <family val="4"/>
    </font>
    <font>
      <sz val="8"/>
      <color theme="1"/>
      <name val="Comic Sans MS"/>
      <family val="4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3"/>
      <name val="Comic Sans MS"/>
      <family val="4"/>
    </font>
    <font>
      <b/>
      <sz val="10"/>
      <color rgb="FFFF000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Comic Sans MS"/>
      <family val="4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5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54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44" fontId="54" fillId="0" borderId="13" xfId="4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3" fillId="0" borderId="14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 applyProtection="1">
      <alignment horizontal="center" vertical="center"/>
      <protection locked="0"/>
    </xf>
    <xf numFmtId="165" fontId="54" fillId="0" borderId="10" xfId="0" applyNumberFormat="1" applyFont="1" applyBorder="1" applyAlignment="1" applyProtection="1">
      <alignment horizontal="center" vertical="center"/>
      <protection locked="0"/>
    </xf>
    <xf numFmtId="164" fontId="54" fillId="0" borderId="10" xfId="0" applyNumberFormat="1" applyFont="1" applyBorder="1" applyAlignment="1" applyProtection="1">
      <alignment horizontal="center" vertical="center"/>
      <protection locked="0"/>
    </xf>
    <xf numFmtId="164" fontId="54" fillId="0" borderId="16" xfId="0" applyNumberFormat="1" applyFont="1" applyBorder="1" applyAlignment="1" applyProtection="1">
      <alignment horizontal="center" vertical="center"/>
      <protection locked="0"/>
    </xf>
    <xf numFmtId="164" fontId="54" fillId="0" borderId="17" xfId="0" applyNumberFormat="1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44" fontId="54" fillId="0" borderId="18" xfId="48" applyFont="1" applyBorder="1" applyAlignment="1" applyProtection="1">
      <alignment horizontal="center" vertical="center"/>
      <protection locked="0"/>
    </xf>
    <xf numFmtId="44" fontId="54" fillId="0" borderId="17" xfId="48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54" fillId="0" borderId="15" xfId="48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right" vertical="center"/>
      <protection locked="0"/>
    </xf>
    <xf numFmtId="49" fontId="56" fillId="0" borderId="22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56" fillId="0" borderId="0" xfId="0" applyNumberFormat="1" applyFont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/>
    </xf>
    <xf numFmtId="0" fontId="51" fillId="0" borderId="0" xfId="0" applyFont="1" applyAlignment="1">
      <alignment horizontal="right"/>
    </xf>
    <xf numFmtId="14" fontId="0" fillId="0" borderId="0" xfId="0" applyNumberFormat="1" applyAlignment="1">
      <alignment/>
    </xf>
    <xf numFmtId="49" fontId="42" fillId="0" borderId="0" xfId="45" applyNumberFormat="1" applyBorder="1" applyAlignment="1" applyProtection="1">
      <alignment vertical="center"/>
      <protection locked="0"/>
    </xf>
    <xf numFmtId="49" fontId="53" fillId="0" borderId="0" xfId="0" applyNumberFormat="1" applyFont="1" applyBorder="1" applyAlignment="1" applyProtection="1">
      <alignment vertical="center"/>
      <protection locked="0"/>
    </xf>
    <xf numFmtId="0" fontId="54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9" fillId="0" borderId="0" xfId="0" applyFont="1" applyBorder="1" applyAlignment="1">
      <alignment horizontal="right" vertical="center"/>
    </xf>
    <xf numFmtId="0" fontId="59" fillId="0" borderId="0" xfId="48" applyNumberFormat="1" applyFont="1" applyBorder="1" applyAlignment="1">
      <alignment horizontal="left" vertical="center"/>
    </xf>
    <xf numFmtId="44" fontId="59" fillId="0" borderId="0" xfId="48" applyFont="1" applyBorder="1" applyAlignment="1">
      <alignment horizontal="left" vertical="center"/>
    </xf>
    <xf numFmtId="0" fontId="6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54" fillId="0" borderId="15" xfId="0" applyFont="1" applyBorder="1" applyAlignment="1" applyProtection="1">
      <alignment horizontal="left" vertical="center"/>
      <protection locked="0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4" fillId="0" borderId="32" xfId="0" applyFont="1" applyBorder="1" applyAlignment="1" applyProtection="1">
      <alignment horizontal="left" vertical="center"/>
      <protection locked="0"/>
    </xf>
    <xf numFmtId="0" fontId="54" fillId="0" borderId="33" xfId="0" applyFont="1" applyBorder="1" applyAlignment="1" applyProtection="1">
      <alignment horizontal="left" vertical="center"/>
      <protection locked="0"/>
    </xf>
    <xf numFmtId="0" fontId="54" fillId="0" borderId="34" xfId="0" applyFont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35" xfId="0" applyFont="1" applyBorder="1" applyAlignment="1">
      <alignment horizontal="right" vertical="center"/>
    </xf>
    <xf numFmtId="49" fontId="56" fillId="0" borderId="22" xfId="0" applyNumberFormat="1" applyFont="1" applyFill="1" applyBorder="1" applyAlignment="1" applyProtection="1">
      <alignment horizontal="center" vertical="center"/>
      <protection locked="0"/>
    </xf>
    <xf numFmtId="14" fontId="53" fillId="0" borderId="0" xfId="0" applyNumberFormat="1" applyFont="1" applyBorder="1" applyAlignment="1" applyProtection="1">
      <alignment horizontal="center" vertical="center"/>
      <protection locked="0"/>
    </xf>
    <xf numFmtId="49" fontId="53" fillId="0" borderId="0" xfId="0" applyNumberFormat="1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left" vertical="center"/>
      <protection locked="0"/>
    </xf>
    <xf numFmtId="0" fontId="54" fillId="0" borderId="44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5" fillId="0" borderId="45" xfId="0" applyNumberFormat="1" applyFont="1" applyBorder="1" applyAlignment="1" applyProtection="1">
      <alignment horizontal="center" vertical="center"/>
      <protection locked="0"/>
    </xf>
    <xf numFmtId="49" fontId="55" fillId="0" borderId="45" xfId="0" applyNumberFormat="1" applyFont="1" applyBorder="1" applyAlignment="1" applyProtection="1">
      <alignment horizontal="center" vertical="center"/>
      <protection locked="0"/>
    </xf>
    <xf numFmtId="49" fontId="55" fillId="0" borderId="46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49" fontId="55" fillId="0" borderId="38" xfId="0" applyNumberFormat="1" applyFont="1" applyBorder="1" applyAlignment="1" applyProtection="1">
      <alignment horizontal="center" vertical="center"/>
      <protection locked="0"/>
    </xf>
    <xf numFmtId="49" fontId="55" fillId="0" borderId="22" xfId="0" applyNumberFormat="1" applyFont="1" applyBorder="1" applyAlignment="1" applyProtection="1">
      <alignment horizontal="center" vertical="center"/>
      <protection locked="0"/>
    </xf>
    <xf numFmtId="49" fontId="55" fillId="0" borderId="40" xfId="0" applyNumberFormat="1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44" fontId="54" fillId="0" borderId="51" xfId="48" applyFont="1" applyBorder="1" applyAlignment="1">
      <alignment horizontal="center" vertical="center" wrapText="1"/>
    </xf>
    <xf numFmtId="44" fontId="54" fillId="0" borderId="52" xfId="48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4" fontId="54" fillId="0" borderId="15" xfId="48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5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2</xdr:row>
      <xdr:rowOff>133350</xdr:rowOff>
    </xdr:from>
    <xdr:to>
      <xdr:col>18</xdr:col>
      <xdr:colOff>295275</xdr:colOff>
      <xdr:row>5</xdr:row>
      <xdr:rowOff>0</xdr:rowOff>
    </xdr:to>
    <xdr:sp>
      <xdr:nvSpPr>
        <xdr:cNvPr id="1" name="Flèche gauche 3"/>
        <xdr:cNvSpPr>
          <a:spLocks/>
        </xdr:cNvSpPr>
      </xdr:nvSpPr>
      <xdr:spPr>
        <a:xfrm>
          <a:off x="7924800" y="523875"/>
          <a:ext cx="6086475" cy="438150"/>
        </a:xfrm>
        <a:prstGeom prst="leftArrow">
          <a:avLst>
            <a:gd name="adj" fmla="val -46407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714375</xdr:colOff>
      <xdr:row>3</xdr:row>
      <xdr:rowOff>190500</xdr:rowOff>
    </xdr:from>
    <xdr:ext cx="5305425" cy="3609975"/>
    <xdr:sp>
      <xdr:nvSpPr>
        <xdr:cNvPr id="2" name="Rectangle 4"/>
        <xdr:cNvSpPr>
          <a:spLocks/>
        </xdr:cNvSpPr>
      </xdr:nvSpPr>
      <xdr:spPr>
        <a:xfrm>
          <a:off x="8334375" y="762000"/>
          <a:ext cx="5305425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effacer  dans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la colonne "J"  
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les articles qui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 sont
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pas des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ots pour permettre
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 n'imprimer que ce qui 
</a:t>
          </a:r>
          <a:r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est nécessaire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view="pageBreakPreview" zoomScale="85" zoomScaleSheetLayoutView="85" zoomScalePageLayoutView="0" workbookViewId="0" topLeftCell="A1">
      <selection activeCell="B5" sqref="B5:E7"/>
    </sheetView>
  </sheetViews>
  <sheetFormatPr defaultColWidth="11.57421875" defaultRowHeight="15"/>
  <cols>
    <col min="1" max="1" width="13.8515625" style="2" customWidth="1"/>
    <col min="2" max="4" width="11.57421875" style="2" customWidth="1"/>
    <col min="5" max="5" width="20.421875" style="2" customWidth="1"/>
    <col min="6" max="6" width="19.7109375" style="3" customWidth="1"/>
    <col min="7" max="7" width="11.421875" style="3" customWidth="1"/>
    <col min="8" max="8" width="0" style="28" hidden="1" customWidth="1"/>
    <col min="9" max="9" width="11.57421875" style="27" hidden="1" customWidth="1"/>
    <col min="10" max="12" width="11.57421875" style="2" hidden="1" customWidth="1"/>
    <col min="13" max="16384" width="11.57421875" style="2" customWidth="1"/>
  </cols>
  <sheetData>
    <row r="1" spans="1:12" ht="15" customHeight="1">
      <c r="A1" s="100" t="s">
        <v>60</v>
      </c>
      <c r="B1" s="100"/>
      <c r="C1" s="100"/>
      <c r="D1" s="100"/>
      <c r="E1" s="100"/>
      <c r="F1" s="100"/>
      <c r="G1" s="100"/>
      <c r="K1" s="2" t="s">
        <v>23</v>
      </c>
      <c r="L1" s="2" t="s">
        <v>55</v>
      </c>
    </row>
    <row r="2" spans="1:12" ht="15" customHeight="1">
      <c r="A2" s="100"/>
      <c r="B2" s="100"/>
      <c r="C2" s="100"/>
      <c r="D2" s="100"/>
      <c r="E2" s="100"/>
      <c r="F2" s="100"/>
      <c r="G2" s="100"/>
      <c r="K2" s="2" t="s">
        <v>29</v>
      </c>
      <c r="L2" s="2" t="s">
        <v>21</v>
      </c>
    </row>
    <row r="3" spans="1:11" ht="15.75" customHeight="1" thickBot="1">
      <c r="A3" s="100"/>
      <c r="B3" s="100"/>
      <c r="C3" s="100"/>
      <c r="D3" s="100"/>
      <c r="E3" s="100"/>
      <c r="F3" s="100"/>
      <c r="G3" s="100"/>
      <c r="K3" s="2" t="s">
        <v>30</v>
      </c>
    </row>
    <row r="4" spans="1:7" ht="16.5">
      <c r="A4" s="101" t="s">
        <v>15</v>
      </c>
      <c r="B4" s="102"/>
      <c r="C4" s="102"/>
      <c r="D4" s="102"/>
      <c r="E4" s="102"/>
      <c r="F4" s="102"/>
      <c r="G4" s="103"/>
    </row>
    <row r="5" spans="1:10" ht="16.5">
      <c r="A5" s="105" t="s">
        <v>53</v>
      </c>
      <c r="B5" s="108"/>
      <c r="C5" s="109"/>
      <c r="D5" s="109"/>
      <c r="E5" s="110"/>
      <c r="F5" s="5" t="s">
        <v>12</v>
      </c>
      <c r="G5" s="22" t="s">
        <v>21</v>
      </c>
      <c r="I5" s="29" t="s">
        <v>22</v>
      </c>
      <c r="J5" s="30"/>
    </row>
    <row r="6" spans="1:10" ht="16.5">
      <c r="A6" s="106"/>
      <c r="B6" s="111"/>
      <c r="C6" s="111"/>
      <c r="D6" s="111"/>
      <c r="E6" s="112"/>
      <c r="F6" s="5" t="s">
        <v>20</v>
      </c>
      <c r="G6" s="25">
        <f>IF(G7="oui",0,2.5*(IF(I6&lt;6,1,IF(J6,INT((I6-6)/20)+1,INT((I6-1)/20)+1))))</f>
        <v>2.5</v>
      </c>
      <c r="I6" s="31">
        <f>SUM(I22:I233)</f>
        <v>0</v>
      </c>
      <c r="J6" s="30" t="b">
        <f>INT(I6/20)&lt;&gt;INT((I6-6)/20)</f>
        <v>1</v>
      </c>
    </row>
    <row r="7" spans="1:10" ht="17.25" thickBot="1">
      <c r="A7" s="107"/>
      <c r="B7" s="113"/>
      <c r="C7" s="113"/>
      <c r="D7" s="113"/>
      <c r="E7" s="114"/>
      <c r="F7" s="6" t="s">
        <v>51</v>
      </c>
      <c r="G7" s="22" t="s">
        <v>30</v>
      </c>
      <c r="I7" s="29" t="s">
        <v>23</v>
      </c>
      <c r="J7" s="17" t="str">
        <f>IF(G7="Membre","oui","non")</f>
        <v>non</v>
      </c>
    </row>
    <row r="8" spans="1:7" ht="18">
      <c r="A8" s="1" t="s">
        <v>9</v>
      </c>
      <c r="B8" s="82"/>
      <c r="C8" s="82"/>
      <c r="D8" s="1" t="s">
        <v>11</v>
      </c>
      <c r="E8" s="82"/>
      <c r="F8" s="82"/>
      <c r="G8" s="82"/>
    </row>
    <row r="9" spans="1:7" ht="18">
      <c r="A9" s="1" t="s">
        <v>8</v>
      </c>
      <c r="B9" s="104"/>
      <c r="C9" s="104"/>
      <c r="D9" s="104"/>
      <c r="E9" s="104"/>
      <c r="F9" s="104"/>
      <c r="G9" s="104"/>
    </row>
    <row r="10" spans="1:7" ht="18">
      <c r="A10" s="1" t="s">
        <v>7</v>
      </c>
      <c r="B10" s="84"/>
      <c r="C10" s="84"/>
      <c r="D10" s="1" t="s">
        <v>10</v>
      </c>
      <c r="E10" s="83"/>
      <c r="F10" s="83"/>
      <c r="G10" s="83"/>
    </row>
    <row r="11" spans="1:7" ht="18">
      <c r="A11" s="1" t="s">
        <v>5</v>
      </c>
      <c r="B11" s="88"/>
      <c r="C11" s="88"/>
      <c r="D11" s="1" t="s">
        <v>6</v>
      </c>
      <c r="E11" s="57"/>
      <c r="F11" s="58"/>
      <c r="G11" s="58"/>
    </row>
    <row r="12" spans="1:7" ht="18">
      <c r="A12" s="1" t="s">
        <v>24</v>
      </c>
      <c r="B12" s="87"/>
      <c r="C12" s="84"/>
      <c r="D12" s="1" t="s">
        <v>10</v>
      </c>
      <c r="E12" s="38"/>
      <c r="F12" s="39" t="s">
        <v>25</v>
      </c>
      <c r="G12" s="38"/>
    </row>
    <row r="13" spans="1:7" ht="17.25" thickBot="1">
      <c r="A13" s="40" t="s">
        <v>28</v>
      </c>
      <c r="B13" s="86"/>
      <c r="C13" s="86"/>
      <c r="D13" s="41" t="s">
        <v>27</v>
      </c>
      <c r="E13" s="53"/>
      <c r="F13" s="41" t="s">
        <v>26</v>
      </c>
      <c r="G13" s="59"/>
    </row>
    <row r="14" spans="1:7" ht="18" customHeight="1">
      <c r="A14" s="91" t="str">
        <f>A4</f>
        <v>Cadre réservé à l'Association des Assistantes Maternelles Oudon Mésanger</v>
      </c>
      <c r="B14" s="92"/>
      <c r="C14" s="92"/>
      <c r="D14" s="93"/>
      <c r="E14" s="85" t="s">
        <v>13</v>
      </c>
      <c r="F14" s="85"/>
      <c r="G14" s="8">
        <f>SUMIF(H22:H232,"=X",G22:G233)</f>
        <v>0</v>
      </c>
    </row>
    <row r="15" spans="1:7" ht="18">
      <c r="A15" s="94"/>
      <c r="B15" s="95"/>
      <c r="C15" s="95"/>
      <c r="D15" s="96"/>
      <c r="E15" s="89" t="s">
        <v>19</v>
      </c>
      <c r="F15" s="89"/>
      <c r="G15" s="4">
        <v>0.2</v>
      </c>
    </row>
    <row r="16" spans="1:7" ht="18.75" thickBot="1">
      <c r="A16" s="97"/>
      <c r="B16" s="98"/>
      <c r="C16" s="98"/>
      <c r="D16" s="99"/>
      <c r="E16" s="90" t="s">
        <v>14</v>
      </c>
      <c r="F16" s="90"/>
      <c r="G16" s="26">
        <f>G14-IF(G14&lt;10,0,G14*G15)-IF(AND(G5="non",G7="Déposant"),G6,0)</f>
        <v>-2.5</v>
      </c>
    </row>
    <row r="17" spans="2:7" ht="18.75" thickBot="1">
      <c r="B17" s="61" t="s">
        <v>56</v>
      </c>
      <c r="C17" s="62">
        <f>SUM(I22:I233)</f>
        <v>0</v>
      </c>
      <c r="D17" s="63">
        <f>SUM(G22:G61)+SUM(G66:G125)+SUM(G130:G179)+SUM(G184:G233)</f>
        <v>0</v>
      </c>
      <c r="E17" s="1"/>
      <c r="F17" s="61" t="s">
        <v>57</v>
      </c>
      <c r="G17" s="62">
        <f>SUMIF(H22:H232,"=X",I22:I233)</f>
        <v>0</v>
      </c>
    </row>
    <row r="18" spans="1:9" s="3" customFormat="1" ht="15">
      <c r="A18" s="69" t="s">
        <v>17</v>
      </c>
      <c r="B18" s="70"/>
      <c r="C18" s="70"/>
      <c r="D18" s="70"/>
      <c r="E18" s="70"/>
      <c r="F18" s="70"/>
      <c r="G18" s="71"/>
      <c r="H18" s="28"/>
      <c r="I18" s="28"/>
    </row>
    <row r="19" spans="1:7" ht="15">
      <c r="A19" s="72"/>
      <c r="B19" s="73"/>
      <c r="C19" s="73"/>
      <c r="D19" s="73"/>
      <c r="E19" s="73"/>
      <c r="F19" s="73"/>
      <c r="G19" s="74"/>
    </row>
    <row r="20" spans="1:7" ht="15">
      <c r="A20" s="75"/>
      <c r="B20" s="76"/>
      <c r="C20" s="76"/>
      <c r="D20" s="76"/>
      <c r="E20" s="76"/>
      <c r="F20" s="76"/>
      <c r="G20" s="77"/>
    </row>
    <row r="21" spans="1:7" ht="18">
      <c r="A21" s="12" t="s">
        <v>3</v>
      </c>
      <c r="B21" s="78" t="s">
        <v>0</v>
      </c>
      <c r="C21" s="78"/>
      <c r="D21" s="78"/>
      <c r="E21" s="78"/>
      <c r="F21" s="14" t="s">
        <v>2</v>
      </c>
      <c r="G21" s="11" t="s">
        <v>1</v>
      </c>
    </row>
    <row r="22" spans="1:9" ht="15" customHeight="1">
      <c r="A22" s="13">
        <v>1</v>
      </c>
      <c r="B22" s="79"/>
      <c r="C22" s="80"/>
      <c r="D22" s="80"/>
      <c r="E22" s="81"/>
      <c r="F22" s="17"/>
      <c r="G22" s="18"/>
      <c r="I22" s="27">
        <f aca="true" t="shared" si="0" ref="I22:I44">IF(OR(G22="",G22=0),"",1)</f>
      </c>
    </row>
    <row r="23" spans="1:9" ht="15" customHeight="1">
      <c r="A23" s="13">
        <v>2</v>
      </c>
      <c r="B23" s="79"/>
      <c r="C23" s="80"/>
      <c r="D23" s="80"/>
      <c r="E23" s="81"/>
      <c r="F23" s="17"/>
      <c r="G23" s="18"/>
      <c r="I23" s="27">
        <f t="shared" si="0"/>
      </c>
    </row>
    <row r="24" spans="1:9" ht="15" customHeight="1">
      <c r="A24" s="13">
        <v>3</v>
      </c>
      <c r="B24" s="79"/>
      <c r="C24" s="80"/>
      <c r="D24" s="80"/>
      <c r="E24" s="81"/>
      <c r="F24" s="17"/>
      <c r="G24" s="18"/>
      <c r="I24" s="27">
        <f t="shared" si="0"/>
      </c>
    </row>
    <row r="25" spans="1:9" ht="15" customHeight="1">
      <c r="A25" s="13">
        <v>4</v>
      </c>
      <c r="B25" s="79"/>
      <c r="C25" s="80"/>
      <c r="D25" s="80"/>
      <c r="E25" s="81"/>
      <c r="F25" s="17"/>
      <c r="G25" s="18"/>
      <c r="I25" s="27">
        <f t="shared" si="0"/>
      </c>
    </row>
    <row r="26" spans="1:9" ht="15" customHeight="1">
      <c r="A26" s="13">
        <v>5</v>
      </c>
      <c r="B26" s="79"/>
      <c r="C26" s="80"/>
      <c r="D26" s="80"/>
      <c r="E26" s="81"/>
      <c r="F26" s="17"/>
      <c r="G26" s="18"/>
      <c r="I26" s="27">
        <f t="shared" si="0"/>
      </c>
    </row>
    <row r="27" spans="1:9" ht="15" customHeight="1">
      <c r="A27" s="13">
        <v>6</v>
      </c>
      <c r="B27" s="79"/>
      <c r="C27" s="80"/>
      <c r="D27" s="80"/>
      <c r="E27" s="81"/>
      <c r="F27" s="17"/>
      <c r="G27" s="18"/>
      <c r="I27" s="27">
        <f t="shared" si="0"/>
      </c>
    </row>
    <row r="28" spans="1:9" ht="15" customHeight="1">
      <c r="A28" s="13">
        <v>7</v>
      </c>
      <c r="B28" s="79"/>
      <c r="C28" s="80"/>
      <c r="D28" s="80"/>
      <c r="E28" s="81"/>
      <c r="F28" s="17"/>
      <c r="G28" s="18"/>
      <c r="I28" s="27">
        <f t="shared" si="0"/>
      </c>
    </row>
    <row r="29" spans="1:9" ht="15" customHeight="1">
      <c r="A29" s="13">
        <v>8</v>
      </c>
      <c r="B29" s="79"/>
      <c r="C29" s="80"/>
      <c r="D29" s="80"/>
      <c r="E29" s="81"/>
      <c r="F29" s="17"/>
      <c r="G29" s="18"/>
      <c r="I29" s="27">
        <f t="shared" si="0"/>
      </c>
    </row>
    <row r="30" spans="1:9" ht="15" customHeight="1">
      <c r="A30" s="13">
        <v>9</v>
      </c>
      <c r="B30" s="79"/>
      <c r="C30" s="80"/>
      <c r="D30" s="80"/>
      <c r="E30" s="81"/>
      <c r="F30" s="17"/>
      <c r="G30" s="18"/>
      <c r="I30" s="27">
        <f t="shared" si="0"/>
      </c>
    </row>
    <row r="31" spans="1:9" ht="15" customHeight="1">
      <c r="A31" s="13">
        <v>10</v>
      </c>
      <c r="B31" s="79"/>
      <c r="C31" s="80"/>
      <c r="D31" s="80"/>
      <c r="E31" s="81"/>
      <c r="F31" s="17"/>
      <c r="G31" s="18"/>
      <c r="I31" s="27">
        <f t="shared" si="0"/>
      </c>
    </row>
    <row r="32" spans="1:9" ht="15" customHeight="1">
      <c r="A32" s="13">
        <v>11</v>
      </c>
      <c r="B32" s="79"/>
      <c r="C32" s="80"/>
      <c r="D32" s="80"/>
      <c r="E32" s="81"/>
      <c r="F32" s="17"/>
      <c r="G32" s="18"/>
      <c r="I32" s="27">
        <f t="shared" si="0"/>
      </c>
    </row>
    <row r="33" spans="1:9" ht="15" customHeight="1">
      <c r="A33" s="13">
        <v>12</v>
      </c>
      <c r="B33" s="79"/>
      <c r="C33" s="80"/>
      <c r="D33" s="80"/>
      <c r="E33" s="81"/>
      <c r="F33" s="17"/>
      <c r="G33" s="18"/>
      <c r="I33" s="27">
        <f t="shared" si="0"/>
      </c>
    </row>
    <row r="34" spans="1:9" ht="15" customHeight="1">
      <c r="A34" s="13">
        <v>13</v>
      </c>
      <c r="B34" s="79"/>
      <c r="C34" s="80"/>
      <c r="D34" s="80"/>
      <c r="E34" s="81"/>
      <c r="F34" s="17"/>
      <c r="G34" s="18"/>
      <c r="I34" s="27">
        <f t="shared" si="0"/>
      </c>
    </row>
    <row r="35" spans="1:9" ht="15" customHeight="1">
      <c r="A35" s="13">
        <v>14</v>
      </c>
      <c r="B35" s="79"/>
      <c r="C35" s="80"/>
      <c r="D35" s="80"/>
      <c r="E35" s="81"/>
      <c r="F35" s="17"/>
      <c r="G35" s="18"/>
      <c r="I35" s="27">
        <f t="shared" si="0"/>
      </c>
    </row>
    <row r="36" spans="1:9" ht="15" customHeight="1">
      <c r="A36" s="13">
        <v>15</v>
      </c>
      <c r="B36" s="79"/>
      <c r="C36" s="80"/>
      <c r="D36" s="80"/>
      <c r="E36" s="81"/>
      <c r="F36" s="17"/>
      <c r="G36" s="18"/>
      <c r="I36" s="27">
        <f t="shared" si="0"/>
      </c>
    </row>
    <row r="37" spans="1:9" ht="15" customHeight="1">
      <c r="A37" s="13">
        <v>16</v>
      </c>
      <c r="B37" s="79"/>
      <c r="C37" s="80"/>
      <c r="D37" s="80"/>
      <c r="E37" s="81"/>
      <c r="F37" s="17"/>
      <c r="G37" s="18"/>
      <c r="I37" s="27">
        <f t="shared" si="0"/>
      </c>
    </row>
    <row r="38" spans="1:9" ht="15" customHeight="1">
      <c r="A38" s="13">
        <v>17</v>
      </c>
      <c r="B38" s="79"/>
      <c r="C38" s="80"/>
      <c r="D38" s="80"/>
      <c r="E38" s="81"/>
      <c r="F38" s="17"/>
      <c r="G38" s="18"/>
      <c r="I38" s="27">
        <f t="shared" si="0"/>
      </c>
    </row>
    <row r="39" spans="1:9" ht="15" customHeight="1">
      <c r="A39" s="13">
        <v>18</v>
      </c>
      <c r="B39" s="79"/>
      <c r="C39" s="80"/>
      <c r="D39" s="80"/>
      <c r="E39" s="81"/>
      <c r="F39" s="17"/>
      <c r="G39" s="18"/>
      <c r="I39" s="27">
        <f t="shared" si="0"/>
      </c>
    </row>
    <row r="40" spans="1:9" ht="15" customHeight="1">
      <c r="A40" s="13">
        <v>19</v>
      </c>
      <c r="B40" s="79"/>
      <c r="C40" s="80"/>
      <c r="D40" s="80"/>
      <c r="E40" s="81"/>
      <c r="F40" s="17"/>
      <c r="G40" s="18"/>
      <c r="I40" s="27">
        <f t="shared" si="0"/>
      </c>
    </row>
    <row r="41" spans="1:9" ht="15" customHeight="1">
      <c r="A41" s="13">
        <v>20</v>
      </c>
      <c r="B41" s="79"/>
      <c r="C41" s="80"/>
      <c r="D41" s="80"/>
      <c r="E41" s="81"/>
      <c r="F41" s="17"/>
      <c r="G41" s="18"/>
      <c r="I41" s="27">
        <f t="shared" si="0"/>
      </c>
    </row>
    <row r="42" spans="1:9" ht="15" customHeight="1">
      <c r="A42" s="13">
        <v>21</v>
      </c>
      <c r="B42" s="79"/>
      <c r="C42" s="80"/>
      <c r="D42" s="80"/>
      <c r="E42" s="81"/>
      <c r="F42" s="17"/>
      <c r="G42" s="18"/>
      <c r="I42" s="27">
        <f t="shared" si="0"/>
      </c>
    </row>
    <row r="43" spans="1:9" ht="15" customHeight="1">
      <c r="A43" s="13">
        <v>22</v>
      </c>
      <c r="B43" s="79"/>
      <c r="C43" s="80"/>
      <c r="D43" s="80"/>
      <c r="E43" s="81"/>
      <c r="F43" s="17"/>
      <c r="G43" s="18"/>
      <c r="I43" s="27">
        <f t="shared" si="0"/>
      </c>
    </row>
    <row r="44" spans="1:9" ht="15" customHeight="1">
      <c r="A44" s="13">
        <v>23</v>
      </c>
      <c r="B44" s="79"/>
      <c r="C44" s="80"/>
      <c r="D44" s="80"/>
      <c r="E44" s="81"/>
      <c r="F44" s="17"/>
      <c r="G44" s="18"/>
      <c r="I44" s="27">
        <f t="shared" si="0"/>
      </c>
    </row>
    <row r="45" spans="1:9" ht="15" customHeight="1">
      <c r="A45" s="13">
        <v>24</v>
      </c>
      <c r="B45" s="79"/>
      <c r="C45" s="80"/>
      <c r="D45" s="80"/>
      <c r="E45" s="81"/>
      <c r="F45" s="17"/>
      <c r="G45" s="18"/>
      <c r="I45" s="27">
        <f aca="true" t="shared" si="1" ref="I45:I86">IF(OR(G45="",G45=0),"",1)</f>
      </c>
    </row>
    <row r="46" spans="1:9" ht="15" customHeight="1">
      <c r="A46" s="13">
        <v>25</v>
      </c>
      <c r="B46" s="79"/>
      <c r="C46" s="80"/>
      <c r="D46" s="80"/>
      <c r="E46" s="81"/>
      <c r="F46" s="17"/>
      <c r="G46" s="18"/>
      <c r="I46" s="27">
        <f t="shared" si="1"/>
      </c>
    </row>
    <row r="47" spans="1:9" ht="15" customHeight="1">
      <c r="A47" s="13">
        <v>26</v>
      </c>
      <c r="B47" s="79"/>
      <c r="C47" s="80"/>
      <c r="D47" s="80"/>
      <c r="E47" s="81"/>
      <c r="F47" s="17"/>
      <c r="G47" s="18"/>
      <c r="I47" s="27">
        <f t="shared" si="1"/>
      </c>
    </row>
    <row r="48" spans="1:9" ht="15" customHeight="1">
      <c r="A48" s="13">
        <v>27</v>
      </c>
      <c r="B48" s="79"/>
      <c r="C48" s="80"/>
      <c r="D48" s="80"/>
      <c r="E48" s="81"/>
      <c r="F48" s="17"/>
      <c r="G48" s="18"/>
      <c r="I48" s="27">
        <f t="shared" si="1"/>
      </c>
    </row>
    <row r="49" spans="1:9" ht="15" customHeight="1">
      <c r="A49" s="13">
        <v>28</v>
      </c>
      <c r="B49" s="79"/>
      <c r="C49" s="80"/>
      <c r="D49" s="80"/>
      <c r="E49" s="81"/>
      <c r="F49" s="17"/>
      <c r="G49" s="18"/>
      <c r="I49" s="27">
        <f t="shared" si="1"/>
      </c>
    </row>
    <row r="50" spans="1:9" ht="15" customHeight="1">
      <c r="A50" s="13">
        <v>29</v>
      </c>
      <c r="B50" s="79"/>
      <c r="C50" s="80"/>
      <c r="D50" s="80"/>
      <c r="E50" s="81"/>
      <c r="F50" s="17"/>
      <c r="G50" s="18"/>
      <c r="I50" s="27">
        <f t="shared" si="1"/>
      </c>
    </row>
    <row r="51" spans="1:9" ht="15" customHeight="1">
      <c r="A51" s="13">
        <v>30</v>
      </c>
      <c r="B51" s="79"/>
      <c r="C51" s="80"/>
      <c r="D51" s="80"/>
      <c r="E51" s="81"/>
      <c r="F51" s="17"/>
      <c r="G51" s="18"/>
      <c r="I51" s="27">
        <f t="shared" si="1"/>
      </c>
    </row>
    <row r="52" spans="1:9" ht="15" customHeight="1">
      <c r="A52" s="13">
        <v>31</v>
      </c>
      <c r="B52" s="79"/>
      <c r="C52" s="80"/>
      <c r="D52" s="80"/>
      <c r="E52" s="81"/>
      <c r="F52" s="17"/>
      <c r="G52" s="18"/>
      <c r="I52" s="27">
        <f t="shared" si="1"/>
      </c>
    </row>
    <row r="53" spans="1:9" ht="15" customHeight="1">
      <c r="A53" s="13">
        <v>32</v>
      </c>
      <c r="B53" s="79"/>
      <c r="C53" s="80"/>
      <c r="D53" s="80"/>
      <c r="E53" s="81"/>
      <c r="F53" s="17"/>
      <c r="G53" s="18"/>
      <c r="I53" s="27">
        <f t="shared" si="1"/>
      </c>
    </row>
    <row r="54" spans="1:9" ht="15" customHeight="1">
      <c r="A54" s="13">
        <v>33</v>
      </c>
      <c r="B54" s="79"/>
      <c r="C54" s="80"/>
      <c r="D54" s="80"/>
      <c r="E54" s="81"/>
      <c r="F54" s="17"/>
      <c r="G54" s="18"/>
      <c r="I54" s="27">
        <f t="shared" si="1"/>
      </c>
    </row>
    <row r="55" spans="1:9" ht="15" customHeight="1">
      <c r="A55" s="13">
        <v>34</v>
      </c>
      <c r="B55" s="79"/>
      <c r="C55" s="80"/>
      <c r="D55" s="80"/>
      <c r="E55" s="81"/>
      <c r="F55" s="17"/>
      <c r="G55" s="18"/>
      <c r="I55" s="27">
        <f t="shared" si="1"/>
      </c>
    </row>
    <row r="56" spans="1:9" ht="15" customHeight="1">
      <c r="A56" s="13">
        <v>35</v>
      </c>
      <c r="B56" s="79"/>
      <c r="C56" s="80"/>
      <c r="D56" s="80"/>
      <c r="E56" s="81"/>
      <c r="F56" s="17"/>
      <c r="G56" s="18"/>
      <c r="I56" s="27">
        <f t="shared" si="1"/>
      </c>
    </row>
    <row r="57" spans="1:9" ht="15" customHeight="1">
      <c r="A57" s="13">
        <v>36</v>
      </c>
      <c r="B57" s="79"/>
      <c r="C57" s="80"/>
      <c r="D57" s="80"/>
      <c r="E57" s="81"/>
      <c r="F57" s="17"/>
      <c r="G57" s="18"/>
      <c r="I57" s="27">
        <f t="shared" si="1"/>
      </c>
    </row>
    <row r="58" spans="1:9" ht="15" customHeight="1">
      <c r="A58" s="13">
        <v>37</v>
      </c>
      <c r="B58" s="79"/>
      <c r="C58" s="80"/>
      <c r="D58" s="80"/>
      <c r="E58" s="81"/>
      <c r="F58" s="17"/>
      <c r="G58" s="18"/>
      <c r="I58" s="27">
        <f t="shared" si="1"/>
      </c>
    </row>
    <row r="59" spans="1:9" ht="15" customHeight="1">
      <c r="A59" s="13">
        <v>38</v>
      </c>
      <c r="B59" s="79"/>
      <c r="C59" s="80"/>
      <c r="D59" s="80"/>
      <c r="E59" s="81"/>
      <c r="F59" s="17"/>
      <c r="G59" s="18"/>
      <c r="I59" s="27">
        <f t="shared" si="1"/>
      </c>
    </row>
    <row r="60" spans="1:9" ht="15" customHeight="1">
      <c r="A60" s="13">
        <v>39</v>
      </c>
      <c r="B60" s="68"/>
      <c r="C60" s="68"/>
      <c r="D60" s="68"/>
      <c r="E60" s="68"/>
      <c r="F60" s="17"/>
      <c r="G60" s="18"/>
      <c r="I60" s="27">
        <f t="shared" si="1"/>
      </c>
    </row>
    <row r="61" spans="1:9" ht="15" customHeight="1" thickBot="1">
      <c r="A61" s="13">
        <v>40</v>
      </c>
      <c r="B61" s="79"/>
      <c r="C61" s="80"/>
      <c r="D61" s="80"/>
      <c r="E61" s="81"/>
      <c r="F61" s="17"/>
      <c r="G61" s="18"/>
      <c r="I61" s="27">
        <f t="shared" si="1"/>
      </c>
    </row>
    <row r="62" spans="1:7" ht="14.25" customHeight="1" hidden="1">
      <c r="A62" s="69" t="s">
        <v>17</v>
      </c>
      <c r="B62" s="70"/>
      <c r="C62" s="70"/>
      <c r="D62" s="70"/>
      <c r="E62" s="70"/>
      <c r="F62" s="70"/>
      <c r="G62" s="71"/>
    </row>
    <row r="63" spans="1:7" ht="14.25" customHeight="1" hidden="1">
      <c r="A63" s="72"/>
      <c r="B63" s="73"/>
      <c r="C63" s="73"/>
      <c r="D63" s="73"/>
      <c r="E63" s="73"/>
      <c r="F63" s="73"/>
      <c r="G63" s="74"/>
    </row>
    <row r="64" spans="1:7" ht="14.25" customHeight="1" hidden="1">
      <c r="A64" s="75"/>
      <c r="B64" s="76"/>
      <c r="C64" s="76"/>
      <c r="D64" s="76"/>
      <c r="E64" s="76"/>
      <c r="F64" s="76"/>
      <c r="G64" s="77"/>
    </row>
    <row r="65" spans="1:7" ht="14.25" customHeight="1" hidden="1">
      <c r="A65" s="12" t="s">
        <v>3</v>
      </c>
      <c r="B65" s="78" t="s">
        <v>0</v>
      </c>
      <c r="C65" s="78"/>
      <c r="D65" s="78"/>
      <c r="E65" s="78"/>
      <c r="F65" s="14" t="s">
        <v>2</v>
      </c>
      <c r="G65" s="11" t="s">
        <v>1</v>
      </c>
    </row>
    <row r="66" spans="1:9" ht="14.25" customHeight="1" hidden="1">
      <c r="A66" s="13">
        <v>41</v>
      </c>
      <c r="B66" s="68"/>
      <c r="C66" s="68"/>
      <c r="D66" s="68"/>
      <c r="E66" s="68"/>
      <c r="F66" s="17"/>
      <c r="G66" s="18"/>
      <c r="I66" s="27">
        <f t="shared" si="1"/>
      </c>
    </row>
    <row r="67" spans="1:9" ht="14.25" customHeight="1" hidden="1">
      <c r="A67" s="13">
        <v>42</v>
      </c>
      <c r="B67" s="68"/>
      <c r="C67" s="68"/>
      <c r="D67" s="68"/>
      <c r="E67" s="68"/>
      <c r="F67" s="17"/>
      <c r="G67" s="18"/>
      <c r="I67" s="27">
        <f t="shared" si="1"/>
      </c>
    </row>
    <row r="68" spans="1:9" ht="14.25" customHeight="1" hidden="1">
      <c r="A68" s="13">
        <v>43</v>
      </c>
      <c r="B68" s="68"/>
      <c r="C68" s="68"/>
      <c r="D68" s="68"/>
      <c r="E68" s="68"/>
      <c r="F68" s="17"/>
      <c r="G68" s="18"/>
      <c r="I68" s="27">
        <f t="shared" si="1"/>
      </c>
    </row>
    <row r="69" spans="1:9" ht="14.25" customHeight="1" hidden="1">
      <c r="A69" s="13">
        <v>44</v>
      </c>
      <c r="B69" s="68"/>
      <c r="C69" s="68"/>
      <c r="D69" s="68"/>
      <c r="E69" s="68"/>
      <c r="F69" s="17"/>
      <c r="G69" s="18"/>
      <c r="I69" s="27">
        <f t="shared" si="1"/>
      </c>
    </row>
    <row r="70" spans="1:9" ht="14.25" customHeight="1" hidden="1">
      <c r="A70" s="13">
        <v>45</v>
      </c>
      <c r="B70" s="68"/>
      <c r="C70" s="68"/>
      <c r="D70" s="68"/>
      <c r="E70" s="68"/>
      <c r="F70" s="17"/>
      <c r="G70" s="18"/>
      <c r="I70" s="27">
        <f t="shared" si="1"/>
      </c>
    </row>
    <row r="71" spans="1:9" ht="14.25" customHeight="1" hidden="1">
      <c r="A71" s="13">
        <v>46</v>
      </c>
      <c r="B71" s="68"/>
      <c r="C71" s="68"/>
      <c r="D71" s="68"/>
      <c r="E71" s="68"/>
      <c r="F71" s="17"/>
      <c r="G71" s="18"/>
      <c r="I71" s="27">
        <f t="shared" si="1"/>
      </c>
    </row>
    <row r="72" spans="1:9" ht="14.25" customHeight="1" hidden="1">
      <c r="A72" s="13">
        <v>47</v>
      </c>
      <c r="B72" s="68"/>
      <c r="C72" s="68"/>
      <c r="D72" s="68"/>
      <c r="E72" s="68"/>
      <c r="F72" s="17"/>
      <c r="G72" s="18"/>
      <c r="I72" s="27">
        <f t="shared" si="1"/>
      </c>
    </row>
    <row r="73" spans="1:9" ht="14.25" customHeight="1" hidden="1">
      <c r="A73" s="13">
        <v>48</v>
      </c>
      <c r="B73" s="68"/>
      <c r="C73" s="68"/>
      <c r="D73" s="68"/>
      <c r="E73" s="68"/>
      <c r="F73" s="17"/>
      <c r="G73" s="18"/>
      <c r="I73" s="27">
        <f t="shared" si="1"/>
      </c>
    </row>
    <row r="74" spans="1:9" ht="14.25" customHeight="1" hidden="1">
      <c r="A74" s="13">
        <v>49</v>
      </c>
      <c r="B74" s="68"/>
      <c r="C74" s="68"/>
      <c r="D74" s="68"/>
      <c r="E74" s="68"/>
      <c r="F74" s="17"/>
      <c r="G74" s="18"/>
      <c r="I74" s="27">
        <f t="shared" si="1"/>
      </c>
    </row>
    <row r="75" spans="1:9" ht="14.25" customHeight="1" hidden="1">
      <c r="A75" s="13">
        <v>50</v>
      </c>
      <c r="B75" s="68"/>
      <c r="C75" s="68"/>
      <c r="D75" s="68"/>
      <c r="E75" s="68"/>
      <c r="F75" s="17"/>
      <c r="G75" s="18"/>
      <c r="I75" s="27">
        <f t="shared" si="1"/>
      </c>
    </row>
    <row r="76" spans="1:9" ht="14.25" customHeight="1" hidden="1">
      <c r="A76" s="13">
        <v>51</v>
      </c>
      <c r="B76" s="68"/>
      <c r="C76" s="68"/>
      <c r="D76" s="68"/>
      <c r="E76" s="68"/>
      <c r="F76" s="17"/>
      <c r="G76" s="18"/>
      <c r="I76" s="27">
        <f t="shared" si="1"/>
      </c>
    </row>
    <row r="77" spans="1:9" ht="14.25" customHeight="1" hidden="1">
      <c r="A77" s="13">
        <v>52</v>
      </c>
      <c r="B77" s="68"/>
      <c r="C77" s="68"/>
      <c r="D77" s="68"/>
      <c r="E77" s="68"/>
      <c r="F77" s="17"/>
      <c r="G77" s="18"/>
      <c r="I77" s="27">
        <f t="shared" si="1"/>
      </c>
    </row>
    <row r="78" spans="1:9" ht="14.25" customHeight="1" hidden="1">
      <c r="A78" s="13">
        <v>53</v>
      </c>
      <c r="B78" s="79"/>
      <c r="C78" s="80"/>
      <c r="D78" s="80"/>
      <c r="E78" s="81"/>
      <c r="F78" s="17"/>
      <c r="G78" s="18"/>
      <c r="I78" s="27">
        <f t="shared" si="1"/>
      </c>
    </row>
    <row r="79" spans="1:9" ht="14.25" customHeight="1" hidden="1">
      <c r="A79" s="13">
        <v>54</v>
      </c>
      <c r="B79" s="68"/>
      <c r="C79" s="68"/>
      <c r="D79" s="68"/>
      <c r="E79" s="68"/>
      <c r="F79" s="17"/>
      <c r="G79" s="18"/>
      <c r="I79" s="27">
        <f t="shared" si="1"/>
      </c>
    </row>
    <row r="80" spans="1:9" ht="14.25" customHeight="1" hidden="1">
      <c r="A80" s="13">
        <v>55</v>
      </c>
      <c r="B80" s="79"/>
      <c r="C80" s="80"/>
      <c r="D80" s="80"/>
      <c r="E80" s="81"/>
      <c r="F80" s="17"/>
      <c r="G80" s="18"/>
      <c r="I80" s="27">
        <f t="shared" si="1"/>
      </c>
    </row>
    <row r="81" spans="1:9" ht="14.25" customHeight="1" hidden="1">
      <c r="A81" s="13">
        <v>56</v>
      </c>
      <c r="B81" s="68"/>
      <c r="C81" s="68"/>
      <c r="D81" s="68"/>
      <c r="E81" s="68"/>
      <c r="F81" s="17"/>
      <c r="G81" s="18"/>
      <c r="I81" s="27">
        <f t="shared" si="1"/>
      </c>
    </row>
    <row r="82" spans="1:9" ht="14.25" customHeight="1" hidden="1">
      <c r="A82" s="13">
        <v>57</v>
      </c>
      <c r="B82" s="68"/>
      <c r="C82" s="68"/>
      <c r="D82" s="68"/>
      <c r="E82" s="68"/>
      <c r="F82" s="17"/>
      <c r="G82" s="18"/>
      <c r="I82" s="27">
        <f t="shared" si="1"/>
      </c>
    </row>
    <row r="83" spans="1:9" ht="14.25" customHeight="1" hidden="1">
      <c r="A83" s="13">
        <v>58</v>
      </c>
      <c r="B83" s="68"/>
      <c r="C83" s="68"/>
      <c r="D83" s="68"/>
      <c r="E83" s="68"/>
      <c r="F83" s="17"/>
      <c r="G83" s="18"/>
      <c r="I83" s="27">
        <f t="shared" si="1"/>
      </c>
    </row>
    <row r="84" spans="1:9" ht="14.25" customHeight="1" hidden="1">
      <c r="A84" s="13">
        <v>59</v>
      </c>
      <c r="B84" s="68"/>
      <c r="C84" s="68"/>
      <c r="D84" s="68"/>
      <c r="E84" s="68"/>
      <c r="F84" s="17"/>
      <c r="G84" s="18"/>
      <c r="I84" s="27">
        <f t="shared" si="1"/>
      </c>
    </row>
    <row r="85" spans="1:9" ht="14.25" customHeight="1" hidden="1">
      <c r="A85" s="13">
        <v>60</v>
      </c>
      <c r="B85" s="68"/>
      <c r="C85" s="68"/>
      <c r="D85" s="68"/>
      <c r="E85" s="68"/>
      <c r="F85" s="17"/>
      <c r="G85" s="18"/>
      <c r="I85" s="27">
        <f t="shared" si="1"/>
      </c>
    </row>
    <row r="86" spans="1:9" ht="14.25" customHeight="1" hidden="1">
      <c r="A86" s="13">
        <v>61</v>
      </c>
      <c r="B86" s="68"/>
      <c r="C86" s="68"/>
      <c r="D86" s="68"/>
      <c r="E86" s="68"/>
      <c r="F86" s="17"/>
      <c r="G86" s="18"/>
      <c r="I86" s="27">
        <f t="shared" si="1"/>
      </c>
    </row>
    <row r="87" spans="1:9" ht="14.25" customHeight="1" hidden="1">
      <c r="A87" s="13">
        <v>62</v>
      </c>
      <c r="B87" s="68"/>
      <c r="C87" s="68"/>
      <c r="D87" s="68"/>
      <c r="E87" s="68"/>
      <c r="F87" s="17"/>
      <c r="G87" s="18"/>
      <c r="I87" s="27">
        <f aca="true" t="shared" si="2" ref="I87:I150">IF(OR(G87="",G87=0),"",1)</f>
      </c>
    </row>
    <row r="88" spans="1:9" ht="14.25" customHeight="1" hidden="1">
      <c r="A88" s="13">
        <v>63</v>
      </c>
      <c r="B88" s="68"/>
      <c r="C88" s="68"/>
      <c r="D88" s="68"/>
      <c r="E88" s="68"/>
      <c r="F88" s="17"/>
      <c r="G88" s="18"/>
      <c r="I88" s="27">
        <f t="shared" si="2"/>
      </c>
    </row>
    <row r="89" spans="1:9" ht="14.25" customHeight="1" hidden="1">
      <c r="A89" s="13">
        <v>64</v>
      </c>
      <c r="B89" s="79"/>
      <c r="C89" s="80"/>
      <c r="D89" s="80"/>
      <c r="E89" s="81"/>
      <c r="F89" s="17"/>
      <c r="G89" s="18"/>
      <c r="I89" s="27">
        <f t="shared" si="2"/>
      </c>
    </row>
    <row r="90" spans="1:9" ht="14.25" customHeight="1" hidden="1">
      <c r="A90" s="13">
        <v>65</v>
      </c>
      <c r="B90" s="68"/>
      <c r="C90" s="68"/>
      <c r="D90" s="68"/>
      <c r="E90" s="68"/>
      <c r="F90" s="17"/>
      <c r="G90" s="18"/>
      <c r="I90" s="27">
        <f t="shared" si="2"/>
      </c>
    </row>
    <row r="91" spans="1:9" ht="14.25" customHeight="1" hidden="1">
      <c r="A91" s="13">
        <v>66</v>
      </c>
      <c r="B91" s="79"/>
      <c r="C91" s="80"/>
      <c r="D91" s="80"/>
      <c r="E91" s="81"/>
      <c r="F91" s="17"/>
      <c r="G91" s="18"/>
      <c r="I91" s="27">
        <f t="shared" si="2"/>
      </c>
    </row>
    <row r="92" spans="1:9" ht="14.25" customHeight="1" hidden="1">
      <c r="A92" s="13">
        <v>67</v>
      </c>
      <c r="B92" s="68"/>
      <c r="C92" s="68"/>
      <c r="D92" s="68"/>
      <c r="E92" s="68"/>
      <c r="F92" s="17"/>
      <c r="G92" s="18"/>
      <c r="I92" s="27">
        <f t="shared" si="2"/>
      </c>
    </row>
    <row r="93" spans="1:9" ht="14.25" customHeight="1" hidden="1">
      <c r="A93" s="13">
        <v>68</v>
      </c>
      <c r="B93" s="68"/>
      <c r="C93" s="68"/>
      <c r="D93" s="68"/>
      <c r="E93" s="68"/>
      <c r="F93" s="17"/>
      <c r="G93" s="18"/>
      <c r="I93" s="27">
        <f t="shared" si="2"/>
      </c>
    </row>
    <row r="94" spans="1:9" ht="14.25" customHeight="1" hidden="1">
      <c r="A94" s="13">
        <v>69</v>
      </c>
      <c r="B94" s="68"/>
      <c r="C94" s="68"/>
      <c r="D94" s="68"/>
      <c r="E94" s="68"/>
      <c r="F94" s="17"/>
      <c r="G94" s="18"/>
      <c r="I94" s="27">
        <f t="shared" si="2"/>
      </c>
    </row>
    <row r="95" spans="1:9" ht="14.25" customHeight="1" hidden="1">
      <c r="A95" s="13">
        <v>70</v>
      </c>
      <c r="B95" s="68"/>
      <c r="C95" s="68"/>
      <c r="D95" s="68"/>
      <c r="E95" s="68"/>
      <c r="F95" s="17"/>
      <c r="G95" s="18"/>
      <c r="I95" s="27">
        <f t="shared" si="2"/>
      </c>
    </row>
    <row r="96" spans="1:9" ht="14.25" customHeight="1" hidden="1">
      <c r="A96" s="13">
        <v>71</v>
      </c>
      <c r="B96" s="68"/>
      <c r="C96" s="68"/>
      <c r="D96" s="68"/>
      <c r="E96" s="68"/>
      <c r="F96" s="17"/>
      <c r="G96" s="18"/>
      <c r="I96" s="27">
        <f t="shared" si="2"/>
      </c>
    </row>
    <row r="97" spans="1:9" ht="14.25" customHeight="1" hidden="1">
      <c r="A97" s="13">
        <v>72</v>
      </c>
      <c r="B97" s="68"/>
      <c r="C97" s="68"/>
      <c r="D97" s="68"/>
      <c r="E97" s="68"/>
      <c r="F97" s="17"/>
      <c r="G97" s="18"/>
      <c r="I97" s="27">
        <f t="shared" si="2"/>
      </c>
    </row>
    <row r="98" spans="1:9" ht="14.25" customHeight="1" hidden="1">
      <c r="A98" s="13">
        <v>73</v>
      </c>
      <c r="B98" s="68"/>
      <c r="C98" s="68"/>
      <c r="D98" s="68"/>
      <c r="E98" s="68"/>
      <c r="F98" s="17"/>
      <c r="G98" s="18"/>
      <c r="I98" s="27">
        <f t="shared" si="2"/>
      </c>
    </row>
    <row r="99" spans="1:9" ht="14.25" customHeight="1" hidden="1">
      <c r="A99" s="13">
        <v>74</v>
      </c>
      <c r="B99" s="68"/>
      <c r="C99" s="68"/>
      <c r="D99" s="68"/>
      <c r="E99" s="68"/>
      <c r="F99" s="17"/>
      <c r="G99" s="18"/>
      <c r="I99" s="27">
        <f t="shared" si="2"/>
      </c>
    </row>
    <row r="100" spans="1:9" ht="14.25" customHeight="1" hidden="1">
      <c r="A100" s="13">
        <v>75</v>
      </c>
      <c r="B100" s="79"/>
      <c r="C100" s="80"/>
      <c r="D100" s="80"/>
      <c r="E100" s="81"/>
      <c r="F100" s="17"/>
      <c r="G100" s="18"/>
      <c r="I100" s="27">
        <f t="shared" si="2"/>
      </c>
    </row>
    <row r="101" spans="1:9" ht="14.25" customHeight="1" hidden="1">
      <c r="A101" s="13">
        <v>76</v>
      </c>
      <c r="B101" s="68"/>
      <c r="C101" s="68"/>
      <c r="D101" s="68"/>
      <c r="E101" s="68"/>
      <c r="F101" s="17"/>
      <c r="G101" s="18"/>
      <c r="I101" s="27">
        <f t="shared" si="2"/>
      </c>
    </row>
    <row r="102" spans="1:9" ht="14.25" customHeight="1" hidden="1">
      <c r="A102" s="13">
        <v>77</v>
      </c>
      <c r="B102" s="79"/>
      <c r="C102" s="80"/>
      <c r="D102" s="80"/>
      <c r="E102" s="81"/>
      <c r="F102" s="17"/>
      <c r="G102" s="18"/>
      <c r="I102" s="27">
        <f t="shared" si="2"/>
      </c>
    </row>
    <row r="103" spans="1:9" ht="14.25" customHeight="1" hidden="1">
      <c r="A103" s="13">
        <v>78</v>
      </c>
      <c r="B103" s="68"/>
      <c r="C103" s="68"/>
      <c r="D103" s="68"/>
      <c r="E103" s="68"/>
      <c r="F103" s="17"/>
      <c r="G103" s="18"/>
      <c r="I103" s="27">
        <f t="shared" si="2"/>
      </c>
    </row>
    <row r="104" spans="1:9" ht="14.25" customHeight="1" hidden="1">
      <c r="A104" s="13">
        <v>79</v>
      </c>
      <c r="B104" s="68"/>
      <c r="C104" s="68"/>
      <c r="D104" s="68"/>
      <c r="E104" s="68"/>
      <c r="F104" s="17"/>
      <c r="G104" s="18"/>
      <c r="I104" s="27">
        <f t="shared" si="2"/>
      </c>
    </row>
    <row r="105" spans="1:9" ht="14.25" customHeight="1" hidden="1">
      <c r="A105" s="13">
        <v>80</v>
      </c>
      <c r="B105" s="68"/>
      <c r="C105" s="68"/>
      <c r="D105" s="68"/>
      <c r="E105" s="68"/>
      <c r="F105" s="17"/>
      <c r="G105" s="18"/>
      <c r="I105" s="27">
        <f t="shared" si="2"/>
      </c>
    </row>
    <row r="106" spans="1:9" ht="14.25" customHeight="1" hidden="1">
      <c r="A106" s="13">
        <v>81</v>
      </c>
      <c r="B106" s="68"/>
      <c r="C106" s="68"/>
      <c r="D106" s="68"/>
      <c r="E106" s="68"/>
      <c r="F106" s="17"/>
      <c r="G106" s="18"/>
      <c r="I106" s="27">
        <f t="shared" si="2"/>
      </c>
    </row>
    <row r="107" spans="1:9" ht="14.25" customHeight="1" hidden="1">
      <c r="A107" s="13">
        <v>82</v>
      </c>
      <c r="B107" s="68"/>
      <c r="C107" s="68"/>
      <c r="D107" s="68"/>
      <c r="E107" s="68"/>
      <c r="F107" s="17"/>
      <c r="G107" s="18"/>
      <c r="I107" s="27">
        <f t="shared" si="2"/>
      </c>
    </row>
    <row r="108" spans="1:9" ht="14.25" customHeight="1" hidden="1">
      <c r="A108" s="13">
        <v>83</v>
      </c>
      <c r="B108" s="68"/>
      <c r="C108" s="68"/>
      <c r="D108" s="68"/>
      <c r="E108" s="68"/>
      <c r="F108" s="17"/>
      <c r="G108" s="18"/>
      <c r="I108" s="27">
        <f t="shared" si="2"/>
      </c>
    </row>
    <row r="109" spans="1:9" ht="14.25" customHeight="1" hidden="1">
      <c r="A109" s="13">
        <v>84</v>
      </c>
      <c r="B109" s="68"/>
      <c r="C109" s="68"/>
      <c r="D109" s="68"/>
      <c r="E109" s="68"/>
      <c r="F109" s="17"/>
      <c r="G109" s="18"/>
      <c r="I109" s="27">
        <f t="shared" si="2"/>
      </c>
    </row>
    <row r="110" spans="1:9" ht="14.25" customHeight="1" hidden="1">
      <c r="A110" s="13">
        <v>85</v>
      </c>
      <c r="B110" s="79"/>
      <c r="C110" s="80"/>
      <c r="D110" s="80"/>
      <c r="E110" s="81"/>
      <c r="F110" s="17"/>
      <c r="G110" s="18"/>
      <c r="I110" s="27">
        <f t="shared" si="2"/>
      </c>
    </row>
    <row r="111" spans="1:9" ht="14.25" customHeight="1" hidden="1">
      <c r="A111" s="13">
        <v>86</v>
      </c>
      <c r="B111" s="79"/>
      <c r="C111" s="80"/>
      <c r="D111" s="80"/>
      <c r="E111" s="81"/>
      <c r="F111" s="17"/>
      <c r="G111" s="18"/>
      <c r="I111" s="27">
        <f t="shared" si="2"/>
      </c>
    </row>
    <row r="112" spans="1:9" ht="14.25" customHeight="1" hidden="1">
      <c r="A112" s="13">
        <v>87</v>
      </c>
      <c r="B112" s="79"/>
      <c r="C112" s="80"/>
      <c r="D112" s="80"/>
      <c r="E112" s="81"/>
      <c r="F112" s="17"/>
      <c r="G112" s="18"/>
      <c r="I112" s="27">
        <f t="shared" si="2"/>
      </c>
    </row>
    <row r="113" spans="1:9" ht="14.25" customHeight="1" hidden="1">
      <c r="A113" s="13">
        <v>88</v>
      </c>
      <c r="B113" s="79"/>
      <c r="C113" s="80"/>
      <c r="D113" s="80"/>
      <c r="E113" s="81"/>
      <c r="F113" s="17"/>
      <c r="G113" s="18"/>
      <c r="I113" s="27">
        <f t="shared" si="2"/>
      </c>
    </row>
    <row r="114" spans="1:9" ht="14.25" customHeight="1" hidden="1">
      <c r="A114" s="13">
        <v>89</v>
      </c>
      <c r="B114" s="79"/>
      <c r="C114" s="80"/>
      <c r="D114" s="80"/>
      <c r="E114" s="81"/>
      <c r="F114" s="17"/>
      <c r="G114" s="18"/>
      <c r="I114" s="27">
        <f t="shared" si="2"/>
      </c>
    </row>
    <row r="115" spans="1:9" ht="14.25" customHeight="1" hidden="1">
      <c r="A115" s="13">
        <v>90</v>
      </c>
      <c r="B115" s="68"/>
      <c r="C115" s="68"/>
      <c r="D115" s="68"/>
      <c r="E115" s="68"/>
      <c r="F115" s="17"/>
      <c r="G115" s="18"/>
      <c r="I115" s="27">
        <f t="shared" si="2"/>
      </c>
    </row>
    <row r="116" spans="1:9" ht="14.25" customHeight="1" hidden="1">
      <c r="A116" s="13">
        <v>91</v>
      </c>
      <c r="B116" s="68"/>
      <c r="C116" s="68"/>
      <c r="D116" s="68"/>
      <c r="E116" s="68"/>
      <c r="F116" s="17"/>
      <c r="G116" s="18"/>
      <c r="I116" s="27">
        <f t="shared" si="2"/>
      </c>
    </row>
    <row r="117" spans="1:9" ht="14.25" customHeight="1" hidden="1">
      <c r="A117" s="13">
        <v>92</v>
      </c>
      <c r="B117" s="68"/>
      <c r="C117" s="68"/>
      <c r="D117" s="68"/>
      <c r="E117" s="68"/>
      <c r="F117" s="17"/>
      <c r="G117" s="18"/>
      <c r="I117" s="27">
        <f t="shared" si="2"/>
      </c>
    </row>
    <row r="118" spans="1:9" ht="14.25" customHeight="1" hidden="1">
      <c r="A118" s="13">
        <v>93</v>
      </c>
      <c r="B118" s="68"/>
      <c r="C118" s="68"/>
      <c r="D118" s="68"/>
      <c r="E118" s="68"/>
      <c r="F118" s="17"/>
      <c r="G118" s="18"/>
      <c r="I118" s="27">
        <f t="shared" si="2"/>
      </c>
    </row>
    <row r="119" spans="1:9" ht="14.25" customHeight="1" hidden="1">
      <c r="A119" s="13">
        <v>94</v>
      </c>
      <c r="B119" s="79"/>
      <c r="C119" s="80"/>
      <c r="D119" s="80"/>
      <c r="E119" s="81"/>
      <c r="F119" s="17"/>
      <c r="G119" s="18"/>
      <c r="I119" s="27">
        <f t="shared" si="2"/>
      </c>
    </row>
    <row r="120" spans="1:9" ht="14.25" customHeight="1" hidden="1">
      <c r="A120" s="13">
        <v>95</v>
      </c>
      <c r="B120" s="68"/>
      <c r="C120" s="68"/>
      <c r="D120" s="68"/>
      <c r="E120" s="68"/>
      <c r="F120" s="17"/>
      <c r="G120" s="18"/>
      <c r="I120" s="27">
        <f t="shared" si="2"/>
      </c>
    </row>
    <row r="121" spans="1:9" ht="14.25" customHeight="1" hidden="1">
      <c r="A121" s="13">
        <v>96</v>
      </c>
      <c r="B121" s="68"/>
      <c r="C121" s="68"/>
      <c r="D121" s="68"/>
      <c r="E121" s="68"/>
      <c r="F121" s="17"/>
      <c r="G121" s="18"/>
      <c r="I121" s="27">
        <f t="shared" si="2"/>
      </c>
    </row>
    <row r="122" spans="1:9" ht="14.25" customHeight="1" hidden="1">
      <c r="A122" s="13">
        <v>97</v>
      </c>
      <c r="B122" s="68"/>
      <c r="C122" s="68"/>
      <c r="D122" s="68"/>
      <c r="E122" s="68"/>
      <c r="F122" s="17"/>
      <c r="G122" s="18"/>
      <c r="I122" s="27">
        <f t="shared" si="2"/>
      </c>
    </row>
    <row r="123" spans="1:9" ht="14.25" customHeight="1" hidden="1">
      <c r="A123" s="13">
        <v>98</v>
      </c>
      <c r="B123" s="68"/>
      <c r="C123" s="68"/>
      <c r="D123" s="68"/>
      <c r="E123" s="68"/>
      <c r="F123" s="17"/>
      <c r="G123" s="18"/>
      <c r="I123" s="27">
        <f t="shared" si="2"/>
      </c>
    </row>
    <row r="124" spans="1:9" ht="14.25" customHeight="1" hidden="1">
      <c r="A124" s="13">
        <v>99</v>
      </c>
      <c r="B124" s="68"/>
      <c r="C124" s="68"/>
      <c r="D124" s="68"/>
      <c r="E124" s="68"/>
      <c r="F124" s="17"/>
      <c r="G124" s="18"/>
      <c r="I124" s="27">
        <f t="shared" si="2"/>
      </c>
    </row>
    <row r="125" spans="1:9" ht="15" customHeight="1" hidden="1" thickBot="1">
      <c r="A125" s="13">
        <v>100</v>
      </c>
      <c r="B125" s="68"/>
      <c r="C125" s="68"/>
      <c r="D125" s="68"/>
      <c r="E125" s="68"/>
      <c r="F125" s="17"/>
      <c r="G125" s="18"/>
      <c r="I125" s="27">
        <f t="shared" si="2"/>
      </c>
    </row>
    <row r="126" spans="1:7" ht="15" customHeight="1">
      <c r="A126" s="69" t="s">
        <v>16</v>
      </c>
      <c r="B126" s="70"/>
      <c r="C126" s="70"/>
      <c r="D126" s="70"/>
      <c r="E126" s="70"/>
      <c r="F126" s="70"/>
      <c r="G126" s="71"/>
    </row>
    <row r="127" spans="1:7" ht="15" customHeight="1">
      <c r="A127" s="72"/>
      <c r="B127" s="73"/>
      <c r="C127" s="73"/>
      <c r="D127" s="73"/>
      <c r="E127" s="73"/>
      <c r="F127" s="73"/>
      <c r="G127" s="74"/>
    </row>
    <row r="128" spans="1:7" ht="15">
      <c r="A128" s="75"/>
      <c r="B128" s="76"/>
      <c r="C128" s="76"/>
      <c r="D128" s="76"/>
      <c r="E128" s="76"/>
      <c r="F128" s="76"/>
      <c r="G128" s="77"/>
    </row>
    <row r="129" spans="1:7" ht="18">
      <c r="A129" s="12" t="s">
        <v>3</v>
      </c>
      <c r="B129" s="78" t="s">
        <v>0</v>
      </c>
      <c r="C129" s="78"/>
      <c r="D129" s="78"/>
      <c r="E129" s="78"/>
      <c r="F129" s="14" t="s">
        <v>2</v>
      </c>
      <c r="G129" s="11" t="s">
        <v>1</v>
      </c>
    </row>
    <row r="130" spans="1:9" ht="16.5">
      <c r="A130" s="23">
        <v>101</v>
      </c>
      <c r="B130" s="68"/>
      <c r="C130" s="68"/>
      <c r="D130" s="68"/>
      <c r="E130" s="68"/>
      <c r="F130" s="17"/>
      <c r="G130" s="18"/>
      <c r="I130" s="27">
        <f t="shared" si="2"/>
      </c>
    </row>
    <row r="131" spans="1:9" ht="16.5">
      <c r="A131" s="23">
        <v>102</v>
      </c>
      <c r="B131" s="68"/>
      <c r="C131" s="68"/>
      <c r="D131" s="68"/>
      <c r="E131" s="68"/>
      <c r="F131" s="17"/>
      <c r="G131" s="18"/>
      <c r="I131" s="27">
        <f t="shared" si="2"/>
      </c>
    </row>
    <row r="132" spans="1:9" ht="16.5">
      <c r="A132" s="23">
        <v>103</v>
      </c>
      <c r="B132" s="68"/>
      <c r="C132" s="68"/>
      <c r="D132" s="68"/>
      <c r="E132" s="68"/>
      <c r="F132" s="17"/>
      <c r="G132" s="18"/>
      <c r="I132" s="27">
        <f t="shared" si="2"/>
      </c>
    </row>
    <row r="133" spans="1:9" ht="16.5">
      <c r="A133" s="23">
        <v>104</v>
      </c>
      <c r="B133" s="68"/>
      <c r="C133" s="68"/>
      <c r="D133" s="68"/>
      <c r="E133" s="68"/>
      <c r="F133" s="17"/>
      <c r="G133" s="18"/>
      <c r="I133" s="27">
        <f t="shared" si="2"/>
      </c>
    </row>
    <row r="134" spans="1:9" ht="16.5">
      <c r="A134" s="23">
        <v>105</v>
      </c>
      <c r="B134" s="68"/>
      <c r="C134" s="68"/>
      <c r="D134" s="68"/>
      <c r="E134" s="68"/>
      <c r="F134" s="17"/>
      <c r="G134" s="18"/>
      <c r="I134" s="27">
        <f t="shared" si="2"/>
      </c>
    </row>
    <row r="135" spans="1:9" ht="16.5">
      <c r="A135" s="23">
        <v>106</v>
      </c>
      <c r="B135" s="68"/>
      <c r="C135" s="68"/>
      <c r="D135" s="68"/>
      <c r="E135" s="68"/>
      <c r="F135" s="17"/>
      <c r="G135" s="18"/>
      <c r="I135" s="27">
        <f t="shared" si="2"/>
      </c>
    </row>
    <row r="136" spans="1:9" ht="16.5">
      <c r="A136" s="24">
        <v>107</v>
      </c>
      <c r="B136" s="68"/>
      <c r="C136" s="68"/>
      <c r="D136" s="68"/>
      <c r="E136" s="68"/>
      <c r="F136" s="17"/>
      <c r="G136" s="18"/>
      <c r="I136" s="27">
        <f t="shared" si="2"/>
      </c>
    </row>
    <row r="137" spans="1:9" ht="16.5">
      <c r="A137" s="24">
        <v>108</v>
      </c>
      <c r="B137" s="68"/>
      <c r="C137" s="68"/>
      <c r="D137" s="68"/>
      <c r="E137" s="68"/>
      <c r="F137" s="17"/>
      <c r="G137" s="18"/>
      <c r="I137" s="27">
        <f t="shared" si="2"/>
      </c>
    </row>
    <row r="138" spans="1:9" ht="16.5">
      <c r="A138" s="24">
        <v>109</v>
      </c>
      <c r="B138" s="68"/>
      <c r="C138" s="68"/>
      <c r="D138" s="68"/>
      <c r="E138" s="68"/>
      <c r="F138" s="17"/>
      <c r="G138" s="18"/>
      <c r="I138" s="27">
        <f t="shared" si="2"/>
      </c>
    </row>
    <row r="139" spans="1:9" ht="16.5">
      <c r="A139" s="24">
        <v>110</v>
      </c>
      <c r="B139" s="68"/>
      <c r="C139" s="68"/>
      <c r="D139" s="68"/>
      <c r="E139" s="68"/>
      <c r="F139" s="17"/>
      <c r="G139" s="18"/>
      <c r="I139" s="27">
        <f t="shared" si="2"/>
      </c>
    </row>
    <row r="140" spans="1:9" ht="16.5">
      <c r="A140" s="24">
        <v>111</v>
      </c>
      <c r="B140" s="68"/>
      <c r="C140" s="68"/>
      <c r="D140" s="68"/>
      <c r="E140" s="68"/>
      <c r="F140" s="17"/>
      <c r="G140" s="18"/>
      <c r="I140" s="27">
        <f t="shared" si="2"/>
      </c>
    </row>
    <row r="141" spans="1:9" ht="16.5">
      <c r="A141" s="24">
        <v>112</v>
      </c>
      <c r="B141" s="68"/>
      <c r="C141" s="68"/>
      <c r="D141" s="68"/>
      <c r="E141" s="68"/>
      <c r="F141" s="17"/>
      <c r="G141" s="18"/>
      <c r="I141" s="27">
        <f t="shared" si="2"/>
      </c>
    </row>
    <row r="142" spans="1:9" ht="16.5">
      <c r="A142" s="24">
        <v>113</v>
      </c>
      <c r="B142" s="68"/>
      <c r="C142" s="68"/>
      <c r="D142" s="68"/>
      <c r="E142" s="68"/>
      <c r="F142" s="17"/>
      <c r="G142" s="18"/>
      <c r="I142" s="27">
        <f t="shared" si="2"/>
      </c>
    </row>
    <row r="143" spans="1:9" ht="16.5">
      <c r="A143" s="24">
        <v>114</v>
      </c>
      <c r="B143" s="68"/>
      <c r="C143" s="68"/>
      <c r="D143" s="68"/>
      <c r="E143" s="68"/>
      <c r="F143" s="17"/>
      <c r="G143" s="18"/>
      <c r="I143" s="27">
        <f t="shared" si="2"/>
      </c>
    </row>
    <row r="144" spans="1:9" ht="16.5">
      <c r="A144" s="24">
        <v>115</v>
      </c>
      <c r="B144" s="68"/>
      <c r="C144" s="68"/>
      <c r="D144" s="68"/>
      <c r="E144" s="68"/>
      <c r="F144" s="17"/>
      <c r="G144" s="18"/>
      <c r="I144" s="27">
        <f t="shared" si="2"/>
      </c>
    </row>
    <row r="145" spans="1:9" ht="16.5">
      <c r="A145" s="24">
        <v>116</v>
      </c>
      <c r="B145" s="68"/>
      <c r="C145" s="68"/>
      <c r="D145" s="68"/>
      <c r="E145" s="68"/>
      <c r="F145" s="17"/>
      <c r="G145" s="18"/>
      <c r="I145" s="27">
        <f t="shared" si="2"/>
      </c>
    </row>
    <row r="146" spans="1:9" ht="16.5">
      <c r="A146" s="24">
        <v>117</v>
      </c>
      <c r="B146" s="68"/>
      <c r="C146" s="68"/>
      <c r="D146" s="68"/>
      <c r="E146" s="68"/>
      <c r="F146" s="17"/>
      <c r="G146" s="18"/>
      <c r="I146" s="27">
        <f t="shared" si="2"/>
      </c>
    </row>
    <row r="147" spans="1:9" ht="16.5">
      <c r="A147" s="24">
        <v>118</v>
      </c>
      <c r="B147" s="68"/>
      <c r="C147" s="68"/>
      <c r="D147" s="68"/>
      <c r="E147" s="68"/>
      <c r="F147" s="17"/>
      <c r="G147" s="18"/>
      <c r="I147" s="27">
        <f t="shared" si="2"/>
      </c>
    </row>
    <row r="148" spans="1:9" ht="16.5">
      <c r="A148" s="24">
        <v>119</v>
      </c>
      <c r="B148" s="68"/>
      <c r="C148" s="68"/>
      <c r="D148" s="68"/>
      <c r="E148" s="68"/>
      <c r="F148" s="17"/>
      <c r="G148" s="18"/>
      <c r="I148" s="27">
        <f t="shared" si="2"/>
      </c>
    </row>
    <row r="149" spans="1:9" ht="16.5">
      <c r="A149" s="24">
        <v>120</v>
      </c>
      <c r="B149" s="68"/>
      <c r="C149" s="68"/>
      <c r="D149" s="68"/>
      <c r="E149" s="68"/>
      <c r="F149" s="17"/>
      <c r="G149" s="18"/>
      <c r="I149" s="27">
        <f t="shared" si="2"/>
      </c>
    </row>
    <row r="150" spans="1:9" ht="16.5">
      <c r="A150" s="24">
        <v>121</v>
      </c>
      <c r="B150" s="68"/>
      <c r="C150" s="68"/>
      <c r="D150" s="68"/>
      <c r="E150" s="68"/>
      <c r="F150" s="17"/>
      <c r="G150" s="18"/>
      <c r="I150" s="27">
        <f t="shared" si="2"/>
      </c>
    </row>
    <row r="151" spans="1:9" ht="16.5">
      <c r="A151" s="24">
        <v>122</v>
      </c>
      <c r="B151" s="68"/>
      <c r="C151" s="68"/>
      <c r="D151" s="68"/>
      <c r="E151" s="68"/>
      <c r="F151" s="17"/>
      <c r="G151" s="18"/>
      <c r="I151" s="27">
        <f aca="true" t="shared" si="3" ref="I151:I214">IF(OR(G151="",G151=0),"",1)</f>
      </c>
    </row>
    <row r="152" spans="1:9" ht="16.5">
      <c r="A152" s="24">
        <v>123</v>
      </c>
      <c r="B152" s="68"/>
      <c r="C152" s="68"/>
      <c r="D152" s="68"/>
      <c r="E152" s="68"/>
      <c r="F152" s="17"/>
      <c r="G152" s="18"/>
      <c r="I152" s="27">
        <f t="shared" si="3"/>
      </c>
    </row>
    <row r="153" spans="1:9" ht="16.5">
      <c r="A153" s="24">
        <v>124</v>
      </c>
      <c r="B153" s="68"/>
      <c r="C153" s="68"/>
      <c r="D153" s="68"/>
      <c r="E153" s="68"/>
      <c r="F153" s="17"/>
      <c r="G153" s="18"/>
      <c r="I153" s="27">
        <f t="shared" si="3"/>
      </c>
    </row>
    <row r="154" spans="1:9" ht="16.5">
      <c r="A154" s="24">
        <v>125</v>
      </c>
      <c r="B154" s="68"/>
      <c r="C154" s="68"/>
      <c r="D154" s="68"/>
      <c r="E154" s="68"/>
      <c r="F154" s="17"/>
      <c r="G154" s="18"/>
      <c r="I154" s="27">
        <f t="shared" si="3"/>
      </c>
    </row>
    <row r="155" spans="1:9" ht="16.5">
      <c r="A155" s="24">
        <v>126</v>
      </c>
      <c r="B155" s="68"/>
      <c r="C155" s="68"/>
      <c r="D155" s="68"/>
      <c r="E155" s="68"/>
      <c r="F155" s="17"/>
      <c r="G155" s="18"/>
      <c r="I155" s="27">
        <f t="shared" si="3"/>
      </c>
    </row>
    <row r="156" spans="1:9" ht="16.5">
      <c r="A156" s="24">
        <v>127</v>
      </c>
      <c r="B156" s="68"/>
      <c r="C156" s="68"/>
      <c r="D156" s="68"/>
      <c r="E156" s="68"/>
      <c r="F156" s="17"/>
      <c r="G156" s="18"/>
      <c r="I156" s="27">
        <f t="shared" si="3"/>
      </c>
    </row>
    <row r="157" spans="1:9" ht="16.5">
      <c r="A157" s="24">
        <v>128</v>
      </c>
      <c r="B157" s="68"/>
      <c r="C157" s="68"/>
      <c r="D157" s="68"/>
      <c r="E157" s="68"/>
      <c r="F157" s="17"/>
      <c r="G157" s="18"/>
      <c r="I157" s="27">
        <f t="shared" si="3"/>
      </c>
    </row>
    <row r="158" spans="1:9" ht="16.5">
      <c r="A158" s="24">
        <v>129</v>
      </c>
      <c r="B158" s="68"/>
      <c r="C158" s="68"/>
      <c r="D158" s="68"/>
      <c r="E158" s="68"/>
      <c r="F158" s="17"/>
      <c r="G158" s="18"/>
      <c r="I158" s="27">
        <f t="shared" si="3"/>
      </c>
    </row>
    <row r="159" spans="1:9" ht="16.5">
      <c r="A159" s="24">
        <v>130</v>
      </c>
      <c r="B159" s="68"/>
      <c r="C159" s="68"/>
      <c r="D159" s="68"/>
      <c r="E159" s="68"/>
      <c r="F159" s="17"/>
      <c r="G159" s="18"/>
      <c r="I159" s="27">
        <f t="shared" si="3"/>
      </c>
    </row>
    <row r="160" spans="1:9" ht="16.5">
      <c r="A160" s="24">
        <v>131</v>
      </c>
      <c r="B160" s="68"/>
      <c r="C160" s="68"/>
      <c r="D160" s="68"/>
      <c r="E160" s="68"/>
      <c r="F160" s="17"/>
      <c r="G160" s="18"/>
      <c r="I160" s="27">
        <f t="shared" si="3"/>
      </c>
    </row>
    <row r="161" spans="1:9" ht="16.5">
      <c r="A161" s="24">
        <v>132</v>
      </c>
      <c r="B161" s="68"/>
      <c r="C161" s="68"/>
      <c r="D161" s="68"/>
      <c r="E161" s="68"/>
      <c r="F161" s="17"/>
      <c r="G161" s="18"/>
      <c r="I161" s="27">
        <f t="shared" si="3"/>
      </c>
    </row>
    <row r="162" spans="1:9" ht="16.5">
      <c r="A162" s="24">
        <v>133</v>
      </c>
      <c r="B162" s="68"/>
      <c r="C162" s="68"/>
      <c r="D162" s="68"/>
      <c r="E162" s="68"/>
      <c r="F162" s="17"/>
      <c r="G162" s="18"/>
      <c r="I162" s="27">
        <f t="shared" si="3"/>
      </c>
    </row>
    <row r="163" spans="1:9" ht="16.5">
      <c r="A163" s="24">
        <v>134</v>
      </c>
      <c r="B163" s="68"/>
      <c r="C163" s="68"/>
      <c r="D163" s="68"/>
      <c r="E163" s="68"/>
      <c r="F163" s="17"/>
      <c r="G163" s="18"/>
      <c r="I163" s="27">
        <f t="shared" si="3"/>
      </c>
    </row>
    <row r="164" spans="1:9" ht="16.5">
      <c r="A164" s="24">
        <v>135</v>
      </c>
      <c r="B164" s="68"/>
      <c r="C164" s="68"/>
      <c r="D164" s="68"/>
      <c r="E164" s="68"/>
      <c r="F164" s="17"/>
      <c r="G164" s="18"/>
      <c r="I164" s="27">
        <f t="shared" si="3"/>
      </c>
    </row>
    <row r="165" spans="1:9" ht="16.5">
      <c r="A165" s="24">
        <v>136</v>
      </c>
      <c r="B165" s="68"/>
      <c r="C165" s="68"/>
      <c r="D165" s="68"/>
      <c r="E165" s="68"/>
      <c r="F165" s="17"/>
      <c r="G165" s="18"/>
      <c r="I165" s="27">
        <f t="shared" si="3"/>
      </c>
    </row>
    <row r="166" spans="1:9" ht="16.5">
      <c r="A166" s="24">
        <v>137</v>
      </c>
      <c r="B166" s="68"/>
      <c r="C166" s="68"/>
      <c r="D166" s="68"/>
      <c r="E166" s="68"/>
      <c r="F166" s="17"/>
      <c r="G166" s="18"/>
      <c r="I166" s="27">
        <f t="shared" si="3"/>
      </c>
    </row>
    <row r="167" spans="1:9" ht="16.5">
      <c r="A167" s="24">
        <v>138</v>
      </c>
      <c r="B167" s="68"/>
      <c r="C167" s="68"/>
      <c r="D167" s="68"/>
      <c r="E167" s="68"/>
      <c r="F167" s="17"/>
      <c r="G167" s="18"/>
      <c r="I167" s="27">
        <f t="shared" si="3"/>
      </c>
    </row>
    <row r="168" spans="1:9" ht="16.5">
      <c r="A168" s="24">
        <v>139</v>
      </c>
      <c r="B168" s="68"/>
      <c r="C168" s="68"/>
      <c r="D168" s="68"/>
      <c r="E168" s="68"/>
      <c r="F168" s="17"/>
      <c r="G168" s="18"/>
      <c r="I168" s="27">
        <f t="shared" si="3"/>
      </c>
    </row>
    <row r="169" spans="1:9" ht="16.5">
      <c r="A169" s="24">
        <v>140</v>
      </c>
      <c r="B169" s="68"/>
      <c r="C169" s="68"/>
      <c r="D169" s="68"/>
      <c r="E169" s="68"/>
      <c r="F169" s="17"/>
      <c r="G169" s="18"/>
      <c r="I169" s="27">
        <f t="shared" si="3"/>
      </c>
    </row>
    <row r="170" spans="1:9" ht="16.5">
      <c r="A170" s="24">
        <v>141</v>
      </c>
      <c r="B170" s="68"/>
      <c r="C170" s="68"/>
      <c r="D170" s="68"/>
      <c r="E170" s="68"/>
      <c r="F170" s="17"/>
      <c r="G170" s="18"/>
      <c r="I170" s="27">
        <f t="shared" si="3"/>
      </c>
    </row>
    <row r="171" spans="1:9" ht="16.5">
      <c r="A171" s="24">
        <v>142</v>
      </c>
      <c r="B171" s="68"/>
      <c r="C171" s="68"/>
      <c r="D171" s="68"/>
      <c r="E171" s="68"/>
      <c r="F171" s="17"/>
      <c r="G171" s="18"/>
      <c r="I171" s="27">
        <f t="shared" si="3"/>
      </c>
    </row>
    <row r="172" spans="1:9" ht="16.5">
      <c r="A172" s="24">
        <v>143</v>
      </c>
      <c r="B172" s="68"/>
      <c r="C172" s="68"/>
      <c r="D172" s="68"/>
      <c r="E172" s="68"/>
      <c r="F172" s="17"/>
      <c r="G172" s="18"/>
      <c r="I172" s="27">
        <f t="shared" si="3"/>
      </c>
    </row>
    <row r="173" spans="1:9" ht="16.5">
      <c r="A173" s="24">
        <v>144</v>
      </c>
      <c r="B173" s="68"/>
      <c r="C173" s="68"/>
      <c r="D173" s="68"/>
      <c r="E173" s="68"/>
      <c r="F173" s="17"/>
      <c r="G173" s="18"/>
      <c r="I173" s="27">
        <f t="shared" si="3"/>
      </c>
    </row>
    <row r="174" spans="1:9" ht="16.5">
      <c r="A174" s="24">
        <v>145</v>
      </c>
      <c r="B174" s="68"/>
      <c r="C174" s="68"/>
      <c r="D174" s="68"/>
      <c r="E174" s="68"/>
      <c r="F174" s="17"/>
      <c r="G174" s="18"/>
      <c r="I174" s="27">
        <f t="shared" si="3"/>
      </c>
    </row>
    <row r="175" spans="1:9" ht="16.5">
      <c r="A175" s="24">
        <v>146</v>
      </c>
      <c r="B175" s="68"/>
      <c r="C175" s="68"/>
      <c r="D175" s="68"/>
      <c r="E175" s="68"/>
      <c r="F175" s="17"/>
      <c r="G175" s="18"/>
      <c r="I175" s="27">
        <f t="shared" si="3"/>
      </c>
    </row>
    <row r="176" spans="1:9" ht="16.5">
      <c r="A176" s="24">
        <v>147</v>
      </c>
      <c r="B176" s="68"/>
      <c r="C176" s="68"/>
      <c r="D176" s="68"/>
      <c r="E176" s="68"/>
      <c r="F176" s="17"/>
      <c r="G176" s="20"/>
      <c r="I176" s="27">
        <f t="shared" si="3"/>
      </c>
    </row>
    <row r="177" spans="1:9" ht="16.5">
      <c r="A177" s="24">
        <v>148</v>
      </c>
      <c r="B177" s="68"/>
      <c r="C177" s="68"/>
      <c r="D177" s="68"/>
      <c r="E177" s="68"/>
      <c r="F177" s="17"/>
      <c r="G177" s="20"/>
      <c r="I177" s="27">
        <f t="shared" si="3"/>
      </c>
    </row>
    <row r="178" spans="1:9" ht="16.5">
      <c r="A178" s="24">
        <v>149</v>
      </c>
      <c r="B178" s="68"/>
      <c r="C178" s="68"/>
      <c r="D178" s="68"/>
      <c r="E178" s="68"/>
      <c r="F178" s="17"/>
      <c r="G178" s="20"/>
      <c r="I178" s="27">
        <f t="shared" si="3"/>
      </c>
    </row>
    <row r="179" spans="1:9" ht="17.25" thickBot="1">
      <c r="A179" s="24">
        <v>150</v>
      </c>
      <c r="B179" s="68"/>
      <c r="C179" s="68"/>
      <c r="D179" s="68"/>
      <c r="E179" s="68"/>
      <c r="F179" s="17"/>
      <c r="G179" s="20"/>
      <c r="I179" s="27">
        <f t="shared" si="3"/>
      </c>
    </row>
    <row r="180" spans="1:7" ht="15">
      <c r="A180" s="69" t="s">
        <v>16</v>
      </c>
      <c r="B180" s="70"/>
      <c r="C180" s="70"/>
      <c r="D180" s="70"/>
      <c r="E180" s="70"/>
      <c r="F180" s="70"/>
      <c r="G180" s="71"/>
    </row>
    <row r="181" spans="1:7" ht="15">
      <c r="A181" s="72"/>
      <c r="B181" s="73"/>
      <c r="C181" s="73"/>
      <c r="D181" s="73"/>
      <c r="E181" s="73"/>
      <c r="F181" s="73"/>
      <c r="G181" s="74"/>
    </row>
    <row r="182" spans="1:7" ht="15">
      <c r="A182" s="75"/>
      <c r="B182" s="76"/>
      <c r="C182" s="76"/>
      <c r="D182" s="76"/>
      <c r="E182" s="76"/>
      <c r="F182" s="76"/>
      <c r="G182" s="77"/>
    </row>
    <row r="183" spans="1:7" ht="18">
      <c r="A183" s="10" t="s">
        <v>3</v>
      </c>
      <c r="B183" s="78" t="s">
        <v>0</v>
      </c>
      <c r="C183" s="78"/>
      <c r="D183" s="78"/>
      <c r="E183" s="78"/>
      <c r="F183" s="14" t="s">
        <v>2</v>
      </c>
      <c r="G183" s="11" t="s">
        <v>1</v>
      </c>
    </row>
    <row r="184" spans="1:9" ht="16.5">
      <c r="A184" s="24">
        <v>151</v>
      </c>
      <c r="B184" s="68"/>
      <c r="C184" s="68"/>
      <c r="D184" s="68"/>
      <c r="E184" s="68"/>
      <c r="F184" s="17"/>
      <c r="G184" s="20"/>
      <c r="I184" s="27">
        <f t="shared" si="3"/>
      </c>
    </row>
    <row r="185" spans="1:9" ht="16.5">
      <c r="A185" s="24">
        <v>152</v>
      </c>
      <c r="B185" s="68"/>
      <c r="C185" s="68"/>
      <c r="D185" s="68"/>
      <c r="E185" s="68"/>
      <c r="F185" s="17"/>
      <c r="G185" s="20"/>
      <c r="I185" s="27">
        <f t="shared" si="3"/>
      </c>
    </row>
    <row r="186" spans="1:9" ht="16.5">
      <c r="A186" s="24">
        <v>153</v>
      </c>
      <c r="B186" s="68"/>
      <c r="C186" s="68"/>
      <c r="D186" s="68"/>
      <c r="E186" s="68"/>
      <c r="F186" s="17"/>
      <c r="G186" s="20"/>
      <c r="I186" s="27">
        <f t="shared" si="3"/>
      </c>
    </row>
    <row r="187" spans="1:9" ht="16.5">
      <c r="A187" s="24">
        <v>154</v>
      </c>
      <c r="B187" s="68"/>
      <c r="C187" s="68"/>
      <c r="D187" s="68"/>
      <c r="E187" s="68"/>
      <c r="F187" s="17"/>
      <c r="G187" s="20"/>
      <c r="I187" s="27">
        <f t="shared" si="3"/>
      </c>
    </row>
    <row r="188" spans="1:9" ht="16.5">
      <c r="A188" s="24">
        <v>155</v>
      </c>
      <c r="B188" s="68"/>
      <c r="C188" s="68"/>
      <c r="D188" s="68"/>
      <c r="E188" s="68"/>
      <c r="F188" s="17"/>
      <c r="G188" s="20"/>
      <c r="I188" s="27">
        <f t="shared" si="3"/>
      </c>
    </row>
    <row r="189" spans="1:9" ht="16.5">
      <c r="A189" s="24">
        <v>156</v>
      </c>
      <c r="B189" s="68"/>
      <c r="C189" s="68"/>
      <c r="D189" s="68"/>
      <c r="E189" s="68"/>
      <c r="F189" s="17"/>
      <c r="G189" s="20"/>
      <c r="I189" s="27">
        <f t="shared" si="3"/>
      </c>
    </row>
    <row r="190" spans="1:9" ht="16.5">
      <c r="A190" s="24">
        <v>157</v>
      </c>
      <c r="B190" s="68"/>
      <c r="C190" s="68"/>
      <c r="D190" s="68"/>
      <c r="E190" s="68"/>
      <c r="F190" s="17"/>
      <c r="G190" s="20"/>
      <c r="I190" s="27">
        <f t="shared" si="3"/>
      </c>
    </row>
    <row r="191" spans="1:9" ht="16.5">
      <c r="A191" s="24">
        <v>158</v>
      </c>
      <c r="B191" s="68"/>
      <c r="C191" s="68"/>
      <c r="D191" s="68"/>
      <c r="E191" s="68"/>
      <c r="F191" s="17"/>
      <c r="G191" s="20"/>
      <c r="I191" s="27">
        <f t="shared" si="3"/>
      </c>
    </row>
    <row r="192" spans="1:9" s="9" customFormat="1" ht="16.5">
      <c r="A192" s="24">
        <v>159</v>
      </c>
      <c r="B192" s="68"/>
      <c r="C192" s="68"/>
      <c r="D192" s="68"/>
      <c r="E192" s="68"/>
      <c r="F192" s="17"/>
      <c r="G192" s="20"/>
      <c r="H192" s="32"/>
      <c r="I192" s="27">
        <f t="shared" si="3"/>
      </c>
    </row>
    <row r="193" spans="1:9" ht="16.5">
      <c r="A193" s="24">
        <v>160</v>
      </c>
      <c r="B193" s="68"/>
      <c r="C193" s="68"/>
      <c r="D193" s="68"/>
      <c r="E193" s="68"/>
      <c r="F193" s="17"/>
      <c r="G193" s="20"/>
      <c r="I193" s="27">
        <f t="shared" si="3"/>
      </c>
    </row>
    <row r="194" spans="1:9" ht="16.5">
      <c r="A194" s="24">
        <v>161</v>
      </c>
      <c r="B194" s="68"/>
      <c r="C194" s="68"/>
      <c r="D194" s="68"/>
      <c r="E194" s="68"/>
      <c r="F194" s="17"/>
      <c r="G194" s="19"/>
      <c r="I194" s="27">
        <f t="shared" si="3"/>
      </c>
    </row>
    <row r="195" spans="1:9" ht="16.5">
      <c r="A195" s="24">
        <v>162</v>
      </c>
      <c r="B195" s="68"/>
      <c r="C195" s="68"/>
      <c r="D195" s="68"/>
      <c r="E195" s="68"/>
      <c r="F195" s="17"/>
      <c r="G195" s="19"/>
      <c r="I195" s="27">
        <f t="shared" si="3"/>
      </c>
    </row>
    <row r="196" spans="1:9" ht="16.5">
      <c r="A196" s="24">
        <v>163</v>
      </c>
      <c r="B196" s="68"/>
      <c r="C196" s="68"/>
      <c r="D196" s="68"/>
      <c r="E196" s="68"/>
      <c r="F196" s="17"/>
      <c r="G196" s="19"/>
      <c r="I196" s="27">
        <f t="shared" si="3"/>
      </c>
    </row>
    <row r="197" spans="1:9" ht="16.5">
      <c r="A197" s="24">
        <v>164</v>
      </c>
      <c r="B197" s="68"/>
      <c r="C197" s="68"/>
      <c r="D197" s="68"/>
      <c r="E197" s="68"/>
      <c r="F197" s="17"/>
      <c r="G197" s="19"/>
      <c r="I197" s="27">
        <f t="shared" si="3"/>
      </c>
    </row>
    <row r="198" spans="1:9" ht="16.5">
      <c r="A198" s="24">
        <v>165</v>
      </c>
      <c r="B198" s="68"/>
      <c r="C198" s="68"/>
      <c r="D198" s="68"/>
      <c r="E198" s="68"/>
      <c r="F198" s="17"/>
      <c r="G198" s="19"/>
      <c r="I198" s="27">
        <f t="shared" si="3"/>
      </c>
    </row>
    <row r="199" spans="1:9" ht="16.5">
      <c r="A199" s="24">
        <v>166</v>
      </c>
      <c r="B199" s="68"/>
      <c r="C199" s="68"/>
      <c r="D199" s="68"/>
      <c r="E199" s="68"/>
      <c r="F199" s="17"/>
      <c r="G199" s="19"/>
      <c r="I199" s="27">
        <f t="shared" si="3"/>
      </c>
    </row>
    <row r="200" spans="1:9" ht="16.5">
      <c r="A200" s="24">
        <v>167</v>
      </c>
      <c r="B200" s="68"/>
      <c r="C200" s="68"/>
      <c r="D200" s="68"/>
      <c r="E200" s="68"/>
      <c r="F200" s="17"/>
      <c r="G200" s="19"/>
      <c r="I200" s="27">
        <f t="shared" si="3"/>
      </c>
    </row>
    <row r="201" spans="1:9" ht="16.5">
      <c r="A201" s="24">
        <v>168</v>
      </c>
      <c r="B201" s="68"/>
      <c r="C201" s="68"/>
      <c r="D201" s="68"/>
      <c r="E201" s="68"/>
      <c r="F201" s="17"/>
      <c r="G201" s="19"/>
      <c r="I201" s="27">
        <f t="shared" si="3"/>
      </c>
    </row>
    <row r="202" spans="1:9" ht="16.5">
      <c r="A202" s="24">
        <v>169</v>
      </c>
      <c r="B202" s="68"/>
      <c r="C202" s="68"/>
      <c r="D202" s="68"/>
      <c r="E202" s="68"/>
      <c r="F202" s="17"/>
      <c r="G202" s="19"/>
      <c r="I202" s="27">
        <f t="shared" si="3"/>
      </c>
    </row>
    <row r="203" spans="1:9" ht="16.5">
      <c r="A203" s="24">
        <v>170</v>
      </c>
      <c r="B203" s="68"/>
      <c r="C203" s="68"/>
      <c r="D203" s="68"/>
      <c r="E203" s="68"/>
      <c r="F203" s="17"/>
      <c r="G203" s="19"/>
      <c r="I203" s="27">
        <f t="shared" si="3"/>
      </c>
    </row>
    <row r="204" spans="1:9" ht="16.5">
      <c r="A204" s="24">
        <v>171</v>
      </c>
      <c r="B204" s="68"/>
      <c r="C204" s="68"/>
      <c r="D204" s="68"/>
      <c r="E204" s="68"/>
      <c r="F204" s="17"/>
      <c r="G204" s="19"/>
      <c r="I204" s="27">
        <f t="shared" si="3"/>
      </c>
    </row>
    <row r="205" spans="1:9" ht="16.5">
      <c r="A205" s="24">
        <v>172</v>
      </c>
      <c r="B205" s="68"/>
      <c r="C205" s="68"/>
      <c r="D205" s="68"/>
      <c r="E205" s="68"/>
      <c r="F205" s="17"/>
      <c r="G205" s="19"/>
      <c r="I205" s="27">
        <f t="shared" si="3"/>
      </c>
    </row>
    <row r="206" spans="1:9" ht="16.5">
      <c r="A206" s="24">
        <v>173</v>
      </c>
      <c r="B206" s="68"/>
      <c r="C206" s="68"/>
      <c r="D206" s="68"/>
      <c r="E206" s="68"/>
      <c r="F206" s="17"/>
      <c r="G206" s="19"/>
      <c r="I206" s="27">
        <f t="shared" si="3"/>
      </c>
    </row>
    <row r="207" spans="1:9" ht="16.5">
      <c r="A207" s="24">
        <v>174</v>
      </c>
      <c r="B207" s="68"/>
      <c r="C207" s="68"/>
      <c r="D207" s="68"/>
      <c r="E207" s="68"/>
      <c r="F207" s="17"/>
      <c r="G207" s="19"/>
      <c r="I207" s="27">
        <f t="shared" si="3"/>
      </c>
    </row>
    <row r="208" spans="1:9" ht="16.5">
      <c r="A208" s="24">
        <v>175</v>
      </c>
      <c r="B208" s="68"/>
      <c r="C208" s="68"/>
      <c r="D208" s="68"/>
      <c r="E208" s="68"/>
      <c r="F208" s="17"/>
      <c r="G208" s="19"/>
      <c r="I208" s="27">
        <f t="shared" si="3"/>
      </c>
    </row>
    <row r="209" spans="1:9" ht="16.5">
      <c r="A209" s="24">
        <v>176</v>
      </c>
      <c r="B209" s="68"/>
      <c r="C209" s="68"/>
      <c r="D209" s="68"/>
      <c r="E209" s="68"/>
      <c r="F209" s="17"/>
      <c r="G209" s="19"/>
      <c r="I209" s="27">
        <f t="shared" si="3"/>
      </c>
    </row>
    <row r="210" spans="1:9" ht="16.5">
      <c r="A210" s="24">
        <v>177</v>
      </c>
      <c r="B210" s="68"/>
      <c r="C210" s="68"/>
      <c r="D210" s="68"/>
      <c r="E210" s="68"/>
      <c r="F210" s="17"/>
      <c r="G210" s="19"/>
      <c r="I210" s="27">
        <f t="shared" si="3"/>
      </c>
    </row>
    <row r="211" spans="1:9" ht="16.5">
      <c r="A211" s="24">
        <v>178</v>
      </c>
      <c r="B211" s="68"/>
      <c r="C211" s="68"/>
      <c r="D211" s="68"/>
      <c r="E211" s="68"/>
      <c r="F211" s="17"/>
      <c r="G211" s="19"/>
      <c r="I211" s="27">
        <f t="shared" si="3"/>
      </c>
    </row>
    <row r="212" spans="1:9" ht="16.5">
      <c r="A212" s="24">
        <v>179</v>
      </c>
      <c r="B212" s="68"/>
      <c r="C212" s="68"/>
      <c r="D212" s="68"/>
      <c r="E212" s="68"/>
      <c r="F212" s="17"/>
      <c r="G212" s="19"/>
      <c r="I212" s="27">
        <f t="shared" si="3"/>
      </c>
    </row>
    <row r="213" spans="1:9" ht="16.5">
      <c r="A213" s="24">
        <v>180</v>
      </c>
      <c r="B213" s="68"/>
      <c r="C213" s="68"/>
      <c r="D213" s="68"/>
      <c r="E213" s="68"/>
      <c r="F213" s="17"/>
      <c r="G213" s="19"/>
      <c r="I213" s="27">
        <f t="shared" si="3"/>
      </c>
    </row>
    <row r="214" spans="1:9" ht="16.5">
      <c r="A214" s="24">
        <v>181</v>
      </c>
      <c r="B214" s="68"/>
      <c r="C214" s="68"/>
      <c r="D214" s="68"/>
      <c r="E214" s="68"/>
      <c r="F214" s="17"/>
      <c r="G214" s="19"/>
      <c r="I214" s="27">
        <f t="shared" si="3"/>
      </c>
    </row>
    <row r="215" spans="1:9" ht="16.5">
      <c r="A215" s="24">
        <v>182</v>
      </c>
      <c r="B215" s="68"/>
      <c r="C215" s="68"/>
      <c r="D215" s="68"/>
      <c r="E215" s="68"/>
      <c r="F215" s="17"/>
      <c r="G215" s="19"/>
      <c r="I215" s="27">
        <f aca="true" t="shared" si="4" ref="I215:I233">IF(OR(G215="",G215=0),"",1)</f>
      </c>
    </row>
    <row r="216" spans="1:9" ht="16.5">
      <c r="A216" s="24">
        <v>183</v>
      </c>
      <c r="B216" s="68"/>
      <c r="C216" s="68"/>
      <c r="D216" s="68"/>
      <c r="E216" s="68"/>
      <c r="F216" s="17"/>
      <c r="G216" s="19"/>
      <c r="I216" s="27">
        <f t="shared" si="4"/>
      </c>
    </row>
    <row r="217" spans="1:9" ht="16.5">
      <c r="A217" s="24">
        <v>184</v>
      </c>
      <c r="B217" s="68"/>
      <c r="C217" s="68"/>
      <c r="D217" s="68"/>
      <c r="E217" s="68"/>
      <c r="F217" s="17"/>
      <c r="G217" s="19"/>
      <c r="I217" s="27">
        <f t="shared" si="4"/>
      </c>
    </row>
    <row r="218" spans="1:9" ht="16.5">
      <c r="A218" s="24">
        <v>185</v>
      </c>
      <c r="B218" s="68"/>
      <c r="C218" s="68"/>
      <c r="D218" s="68"/>
      <c r="E218" s="68"/>
      <c r="F218" s="17"/>
      <c r="G218" s="19"/>
      <c r="I218" s="27">
        <f t="shared" si="4"/>
      </c>
    </row>
    <row r="219" spans="1:9" ht="16.5">
      <c r="A219" s="24">
        <v>186</v>
      </c>
      <c r="B219" s="68"/>
      <c r="C219" s="68"/>
      <c r="D219" s="68"/>
      <c r="E219" s="68"/>
      <c r="F219" s="17"/>
      <c r="G219" s="19"/>
      <c r="I219" s="27">
        <f t="shared" si="4"/>
      </c>
    </row>
    <row r="220" spans="1:9" ht="16.5">
      <c r="A220" s="24">
        <v>187</v>
      </c>
      <c r="B220" s="68"/>
      <c r="C220" s="68"/>
      <c r="D220" s="68"/>
      <c r="E220" s="68"/>
      <c r="F220" s="17"/>
      <c r="G220" s="19"/>
      <c r="I220" s="27">
        <f t="shared" si="4"/>
      </c>
    </row>
    <row r="221" spans="1:9" ht="16.5">
      <c r="A221" s="24">
        <v>188</v>
      </c>
      <c r="B221" s="68"/>
      <c r="C221" s="68"/>
      <c r="D221" s="68"/>
      <c r="E221" s="68"/>
      <c r="F221" s="17"/>
      <c r="G221" s="19"/>
      <c r="I221" s="27">
        <f t="shared" si="4"/>
      </c>
    </row>
    <row r="222" spans="1:9" ht="16.5">
      <c r="A222" s="24">
        <v>189</v>
      </c>
      <c r="B222" s="68"/>
      <c r="C222" s="68"/>
      <c r="D222" s="68"/>
      <c r="E222" s="68"/>
      <c r="F222" s="17"/>
      <c r="G222" s="19"/>
      <c r="I222" s="27">
        <f t="shared" si="4"/>
      </c>
    </row>
    <row r="223" spans="1:9" ht="16.5">
      <c r="A223" s="24">
        <v>190</v>
      </c>
      <c r="B223" s="68"/>
      <c r="C223" s="68"/>
      <c r="D223" s="68"/>
      <c r="E223" s="68"/>
      <c r="F223" s="17"/>
      <c r="G223" s="19"/>
      <c r="I223" s="27">
        <f t="shared" si="4"/>
      </c>
    </row>
    <row r="224" spans="1:9" ht="16.5">
      <c r="A224" s="24">
        <v>191</v>
      </c>
      <c r="B224" s="68"/>
      <c r="C224" s="68"/>
      <c r="D224" s="68"/>
      <c r="E224" s="68"/>
      <c r="F224" s="17"/>
      <c r="G224" s="19"/>
      <c r="I224" s="27">
        <f t="shared" si="4"/>
      </c>
    </row>
    <row r="225" spans="1:9" ht="16.5">
      <c r="A225" s="24">
        <v>192</v>
      </c>
      <c r="B225" s="68"/>
      <c r="C225" s="68"/>
      <c r="D225" s="68"/>
      <c r="E225" s="68"/>
      <c r="F225" s="17"/>
      <c r="G225" s="19"/>
      <c r="I225" s="27">
        <f t="shared" si="4"/>
      </c>
    </row>
    <row r="226" spans="1:9" ht="16.5">
      <c r="A226" s="24">
        <v>193</v>
      </c>
      <c r="B226" s="68"/>
      <c r="C226" s="68"/>
      <c r="D226" s="68"/>
      <c r="E226" s="68"/>
      <c r="F226" s="17"/>
      <c r="G226" s="19"/>
      <c r="I226" s="27">
        <f t="shared" si="4"/>
      </c>
    </row>
    <row r="227" spans="1:9" ht="16.5">
      <c r="A227" s="24">
        <v>194</v>
      </c>
      <c r="B227" s="68"/>
      <c r="C227" s="68"/>
      <c r="D227" s="68"/>
      <c r="E227" s="68"/>
      <c r="F227" s="17"/>
      <c r="G227" s="19"/>
      <c r="I227" s="27">
        <f t="shared" si="4"/>
      </c>
    </row>
    <row r="228" spans="1:9" ht="16.5">
      <c r="A228" s="24">
        <v>195</v>
      </c>
      <c r="B228" s="68"/>
      <c r="C228" s="68"/>
      <c r="D228" s="68"/>
      <c r="E228" s="68"/>
      <c r="F228" s="17"/>
      <c r="G228" s="19"/>
      <c r="I228" s="27">
        <f t="shared" si="4"/>
      </c>
    </row>
    <row r="229" spans="1:9" ht="16.5">
      <c r="A229" s="24">
        <v>196</v>
      </c>
      <c r="B229" s="68"/>
      <c r="C229" s="68"/>
      <c r="D229" s="68"/>
      <c r="E229" s="68"/>
      <c r="F229" s="17"/>
      <c r="G229" s="19"/>
      <c r="I229" s="27">
        <f t="shared" si="4"/>
      </c>
    </row>
    <row r="230" spans="1:9" ht="16.5">
      <c r="A230" s="24">
        <v>197</v>
      </c>
      <c r="B230" s="68"/>
      <c r="C230" s="68"/>
      <c r="D230" s="68"/>
      <c r="E230" s="68"/>
      <c r="F230" s="17"/>
      <c r="G230" s="19"/>
      <c r="I230" s="27">
        <f t="shared" si="4"/>
      </c>
    </row>
    <row r="231" spans="1:9" ht="16.5">
      <c r="A231" s="24">
        <v>198</v>
      </c>
      <c r="B231" s="68"/>
      <c r="C231" s="68"/>
      <c r="D231" s="68"/>
      <c r="E231" s="68"/>
      <c r="F231" s="17"/>
      <c r="G231" s="19"/>
      <c r="I231" s="27">
        <f t="shared" si="4"/>
      </c>
    </row>
    <row r="232" spans="1:9" ht="16.5">
      <c r="A232" s="24">
        <v>199</v>
      </c>
      <c r="B232" s="68"/>
      <c r="C232" s="68"/>
      <c r="D232" s="68"/>
      <c r="E232" s="68"/>
      <c r="F232" s="17"/>
      <c r="G232" s="19"/>
      <c r="I232" s="27">
        <f t="shared" si="4"/>
      </c>
    </row>
    <row r="233" spans="1:9" ht="17.25" thickBot="1">
      <c r="A233" s="24">
        <v>200</v>
      </c>
      <c r="B233" s="68"/>
      <c r="C233" s="68"/>
      <c r="D233" s="68"/>
      <c r="E233" s="68"/>
      <c r="F233" s="17"/>
      <c r="G233" s="21"/>
      <c r="I233" s="27">
        <f t="shared" si="4"/>
      </c>
    </row>
  </sheetData>
  <sheetProtection password="9C57" sheet="1" selectLockedCells="1"/>
  <protectedRanges>
    <protectedRange sqref="B8:C8 E8:G8 B9:G9 B10:C12 E10:G12" name="Plage3"/>
    <protectedRange sqref="B66:G125 B22:G61" name="Plage1"/>
    <protectedRange sqref="B13:G13 B184:G233 B130:G179" name="Plage2"/>
  </protectedRanges>
  <mergeCells count="224">
    <mergeCell ref="B229:E229"/>
    <mergeCell ref="B230:E230"/>
    <mergeCell ref="B231:E231"/>
    <mergeCell ref="B232:E232"/>
    <mergeCell ref="B233:E233"/>
    <mergeCell ref="B211:E211"/>
    <mergeCell ref="B212:E212"/>
    <mergeCell ref="B213:E213"/>
    <mergeCell ref="B214:E214"/>
    <mergeCell ref="B215:E215"/>
    <mergeCell ref="B228:E228"/>
    <mergeCell ref="B220:E220"/>
    <mergeCell ref="B221:E221"/>
    <mergeCell ref="B222:E222"/>
    <mergeCell ref="B223:E223"/>
    <mergeCell ref="B224:E224"/>
    <mergeCell ref="B216:E216"/>
    <mergeCell ref="B217:E217"/>
    <mergeCell ref="B218:E218"/>
    <mergeCell ref="B219:E219"/>
    <mergeCell ref="B166:E166"/>
    <mergeCell ref="B196:E196"/>
    <mergeCell ref="B191:E191"/>
    <mergeCell ref="B192:E192"/>
    <mergeCell ref="B225:E225"/>
    <mergeCell ref="B226:E226"/>
    <mergeCell ref="B227:E227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32:E132"/>
    <mergeCell ref="B133:E133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5:E125"/>
    <mergeCell ref="A62:G64"/>
    <mergeCell ref="B65:E65"/>
    <mergeCell ref="B93:E93"/>
    <mergeCell ref="B94:E94"/>
    <mergeCell ref="B95:E95"/>
    <mergeCell ref="B114:E114"/>
    <mergeCell ref="B97:E97"/>
    <mergeCell ref="B98:E98"/>
    <mergeCell ref="B99:E99"/>
    <mergeCell ref="B108:E108"/>
    <mergeCell ref="B109:E109"/>
    <mergeCell ref="B110:E110"/>
    <mergeCell ref="B111:E111"/>
    <mergeCell ref="B123:E123"/>
    <mergeCell ref="B124:E124"/>
    <mergeCell ref="B197:E197"/>
    <mergeCell ref="B198:E198"/>
    <mergeCell ref="B199:E199"/>
    <mergeCell ref="B88:E88"/>
    <mergeCell ref="B89:E89"/>
    <mergeCell ref="B90:E90"/>
    <mergeCell ref="B91:E91"/>
    <mergeCell ref="B92:E92"/>
    <mergeCell ref="B129:E129"/>
    <mergeCell ref="B106:E106"/>
    <mergeCell ref="B104:E104"/>
    <mergeCell ref="B105:E105"/>
    <mergeCell ref="B195:E195"/>
    <mergeCell ref="B162:E162"/>
    <mergeCell ref="B163:E163"/>
    <mergeCell ref="B164:E164"/>
    <mergeCell ref="B165:E165"/>
    <mergeCell ref="B130:E130"/>
    <mergeCell ref="B131:E131"/>
    <mergeCell ref="B107:E107"/>
    <mergeCell ref="A1:G3"/>
    <mergeCell ref="A4:G4"/>
    <mergeCell ref="B9:G9"/>
    <mergeCell ref="B45:E45"/>
    <mergeCell ref="B46:E46"/>
    <mergeCell ref="B39:E39"/>
    <mergeCell ref="B40:E40"/>
    <mergeCell ref="B41:E41"/>
    <mergeCell ref="A5:A7"/>
    <mergeCell ref="B5:E7"/>
    <mergeCell ref="B34:E34"/>
    <mergeCell ref="B35:E35"/>
    <mergeCell ref="B36:E36"/>
    <mergeCell ref="B37:E37"/>
    <mergeCell ref="E15:F15"/>
    <mergeCell ref="E16:F16"/>
    <mergeCell ref="A14:D16"/>
    <mergeCell ref="B27:E27"/>
    <mergeCell ref="B31:E31"/>
    <mergeCell ref="B32:E32"/>
    <mergeCell ref="B193:E193"/>
    <mergeCell ref="B194:E194"/>
    <mergeCell ref="B209:E209"/>
    <mergeCell ref="B210:E210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3:E23"/>
    <mergeCell ref="B24:E24"/>
    <mergeCell ref="B25:E25"/>
    <mergeCell ref="B26:E26"/>
    <mergeCell ref="B56:E56"/>
    <mergeCell ref="B29:E29"/>
    <mergeCell ref="B30:E30"/>
    <mergeCell ref="E8:G8"/>
    <mergeCell ref="E10:G10"/>
    <mergeCell ref="B8:C8"/>
    <mergeCell ref="B10:C10"/>
    <mergeCell ref="B21:E21"/>
    <mergeCell ref="B22:E22"/>
    <mergeCell ref="E14:F14"/>
    <mergeCell ref="B13:C13"/>
    <mergeCell ref="B12:C12"/>
    <mergeCell ref="B11:C11"/>
    <mergeCell ref="B28:E28"/>
    <mergeCell ref="B57:E57"/>
    <mergeCell ref="B48:E48"/>
    <mergeCell ref="B49:E49"/>
    <mergeCell ref="B50:E50"/>
    <mergeCell ref="B38:E38"/>
    <mergeCell ref="B42:E42"/>
    <mergeCell ref="B43:E43"/>
    <mergeCell ref="B44:E44"/>
    <mergeCell ref="B33:E33"/>
    <mergeCell ref="B58:E58"/>
    <mergeCell ref="B59:E59"/>
    <mergeCell ref="B60:E60"/>
    <mergeCell ref="A18:G20"/>
    <mergeCell ref="B52:E52"/>
    <mergeCell ref="B53:E53"/>
    <mergeCell ref="B54:E54"/>
    <mergeCell ref="B55:E55"/>
    <mergeCell ref="B51:E51"/>
    <mergeCell ref="B47:E47"/>
    <mergeCell ref="B61:E61"/>
    <mergeCell ref="A126:G128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161:E161"/>
    <mergeCell ref="B103:E103"/>
    <mergeCell ref="B96:E96"/>
    <mergeCell ref="B112:E112"/>
    <mergeCell ref="B113:E113"/>
    <mergeCell ref="B100:E100"/>
    <mergeCell ref="B101:E101"/>
    <mergeCell ref="B102:E102"/>
    <mergeCell ref="B177:E177"/>
    <mergeCell ref="B186:E186"/>
    <mergeCell ref="B172:E172"/>
    <mergeCell ref="B173:E173"/>
    <mergeCell ref="B174:E174"/>
    <mergeCell ref="B175:E175"/>
    <mergeCell ref="B167:E167"/>
    <mergeCell ref="B168:E168"/>
    <mergeCell ref="B169:E169"/>
    <mergeCell ref="B170:E170"/>
    <mergeCell ref="B171:E171"/>
    <mergeCell ref="B176:E176"/>
    <mergeCell ref="B187:E187"/>
    <mergeCell ref="B188:E188"/>
    <mergeCell ref="B189:E189"/>
    <mergeCell ref="B190:E190"/>
    <mergeCell ref="A180:G182"/>
    <mergeCell ref="B178:E178"/>
    <mergeCell ref="B179:E179"/>
    <mergeCell ref="B183:E183"/>
    <mergeCell ref="B184:E184"/>
    <mergeCell ref="B185:E185"/>
  </mergeCells>
  <dataValidations count="4">
    <dataValidation type="decimal" allowBlank="1" showInputMessage="1" showErrorMessage="1" sqref="G184:G233 G130:G179 G22:G61">
      <formula1>0</formula1>
      <formula2>10000</formula2>
    </dataValidation>
    <dataValidation type="list" showInputMessage="1" showErrorMessage="1" sqref="G5">
      <formula1>L1:L2</formula1>
    </dataValidation>
    <dataValidation type="list" allowBlank="1" showInputMessage="1" showErrorMessage="1" sqref="J7">
      <formula1>$L$1:$L$2</formula1>
    </dataValidation>
    <dataValidation type="list" allowBlank="1" showInputMessage="1" showErrorMessage="1" sqref="G7">
      <formula1>$K$1:$K$3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300" verticalDpi="300" orientation="portrait" paperSize="9" scale="75" r:id="rId1"/>
  <headerFooter scaleWithDoc="0">
    <oddFooter>&amp;LExposant n°&amp;A&amp;C
Association des Assistantes maternelles Oudon-Mésanger&amp;RPage &amp;P / &amp;N</oddFooter>
  </headerFooter>
  <rowBreaks count="3" manualBreakCount="3">
    <brk id="61" max="6" man="1"/>
    <brk id="125" max="6" man="1"/>
    <brk id="1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view="pageBreakPreview" zoomScale="70" zoomScaleSheetLayoutView="70" zoomScalePageLayoutView="0" workbookViewId="0" topLeftCell="A1">
      <selection activeCell="F373" sqref="F373"/>
    </sheetView>
  </sheetViews>
  <sheetFormatPr defaultColWidth="11.57421875" defaultRowHeight="15"/>
  <cols>
    <col min="1" max="8" width="10.57421875" style="7" customWidth="1"/>
    <col min="9" max="16384" width="11.57421875" style="7" customWidth="1"/>
  </cols>
  <sheetData>
    <row r="1" spans="1:8" s="66" customFormat="1" ht="16.5">
      <c r="A1" s="64" t="s">
        <v>52</v>
      </c>
      <c r="B1" s="134" t="s">
        <v>4</v>
      </c>
      <c r="C1" s="134"/>
      <c r="D1" s="65" t="s">
        <v>3</v>
      </c>
      <c r="E1" s="64" t="s">
        <v>52</v>
      </c>
      <c r="F1" s="134" t="s">
        <v>4</v>
      </c>
      <c r="G1" s="134"/>
      <c r="H1" s="65" t="s">
        <v>3</v>
      </c>
    </row>
    <row r="2" spans="1:8" ht="15" customHeight="1">
      <c r="A2" s="135">
        <f>'Liste Articles'!$B$5</f>
        <v>0</v>
      </c>
      <c r="B2" s="131">
        <f ca="1">INDIRECT("'Liste Articles'!$B"&amp;INT(ROW(A1)/3.5)+22)</f>
        <v>0</v>
      </c>
      <c r="C2" s="131"/>
      <c r="D2" s="131">
        <f ca="1">INDIRECT("'Liste Articles'!$A"&amp;INT(ROW(A1)/3.5)+22)</f>
        <v>1</v>
      </c>
      <c r="E2" s="135">
        <f>'Liste Articles'!$B$5</f>
        <v>0</v>
      </c>
      <c r="F2" s="131">
        <f ca="1">INDIRECT("'Liste Articles'!$B"&amp;INT(ROW(A1)/3.5)+23)</f>
        <v>0</v>
      </c>
      <c r="G2" s="131"/>
      <c r="H2" s="131">
        <f ca="1">INDIRECT("'Liste Articles'!$A"&amp;INT(ROW(A1)/3.5)+23)</f>
        <v>2</v>
      </c>
    </row>
    <row r="3" spans="1:8" ht="15" customHeight="1">
      <c r="A3" s="135"/>
      <c r="B3" s="131"/>
      <c r="C3" s="131"/>
      <c r="D3" s="131"/>
      <c r="E3" s="135"/>
      <c r="F3" s="131"/>
      <c r="G3" s="131"/>
      <c r="H3" s="131"/>
    </row>
    <row r="4" spans="1:8" s="66" customFormat="1" ht="15">
      <c r="A4" s="65" t="s">
        <v>2</v>
      </c>
      <c r="B4" s="131"/>
      <c r="C4" s="131"/>
      <c r="D4" s="65" t="s">
        <v>1</v>
      </c>
      <c r="E4" s="65" t="s">
        <v>2</v>
      </c>
      <c r="F4" s="131"/>
      <c r="G4" s="131"/>
      <c r="H4" s="65" t="s">
        <v>1</v>
      </c>
    </row>
    <row r="5" spans="1:8" ht="15" customHeight="1">
      <c r="A5" s="131">
        <f ca="1">INDIRECT("'Liste Articles'!$F"&amp;INT(ROW(A1)/3.5)+22)</f>
        <v>0</v>
      </c>
      <c r="B5" s="131"/>
      <c r="C5" s="131"/>
      <c r="D5" s="132">
        <f ca="1">INDIRECT("'Liste Articles'!$G"&amp;INT(ROW(A1)/3.5)+22)</f>
        <v>0</v>
      </c>
      <c r="E5" s="131">
        <f ca="1">INDIRECT("'Liste Articles'!$F"&amp;INT(ROW(A1)/3.5)+23)</f>
        <v>0</v>
      </c>
      <c r="F5" s="131"/>
      <c r="G5" s="131"/>
      <c r="H5" s="132">
        <f ca="1">INDIRECT("'Liste Articles'!$G"&amp;INT(ROW(A1)/3.5)+23)</f>
        <v>0</v>
      </c>
    </row>
    <row r="6" spans="1:8" ht="15" customHeight="1">
      <c r="A6" s="131"/>
      <c r="B6" s="131"/>
      <c r="C6" s="131"/>
      <c r="D6" s="132"/>
      <c r="E6" s="131"/>
      <c r="F6" s="131"/>
      <c r="G6" s="131"/>
      <c r="H6" s="132"/>
    </row>
    <row r="7" spans="1:8" s="67" customFormat="1" ht="15" customHeight="1">
      <c r="A7" s="133" t="s">
        <v>18</v>
      </c>
      <c r="B7" s="133"/>
      <c r="C7" s="133"/>
      <c r="D7" s="133"/>
      <c r="E7" s="133" t="s">
        <v>18</v>
      </c>
      <c r="F7" s="133"/>
      <c r="G7" s="133"/>
      <c r="H7" s="133"/>
    </row>
    <row r="8" spans="1:8" s="66" customFormat="1" ht="16.5" customHeight="1">
      <c r="A8" s="64" t="s">
        <v>52</v>
      </c>
      <c r="B8" s="134" t="s">
        <v>4</v>
      </c>
      <c r="C8" s="134"/>
      <c r="D8" s="65" t="s">
        <v>3</v>
      </c>
      <c r="E8" s="64" t="s">
        <v>52</v>
      </c>
      <c r="F8" s="134" t="s">
        <v>4</v>
      </c>
      <c r="G8" s="134"/>
      <c r="H8" s="65" t="s">
        <v>3</v>
      </c>
    </row>
    <row r="9" spans="1:8" ht="14.25" customHeight="1">
      <c r="A9" s="135">
        <f>'Liste Articles'!$B$5</f>
        <v>0</v>
      </c>
      <c r="B9" s="131">
        <f ca="1">INDIRECT("'Liste Articles'!$B"&amp;INT(ROW(A8)/3.5)+22)</f>
        <v>0</v>
      </c>
      <c r="C9" s="131"/>
      <c r="D9" s="131">
        <f ca="1">INDIRECT("'Liste Articles'!$A"&amp;INT(ROW(A8)/3.5)+22)</f>
        <v>3</v>
      </c>
      <c r="E9" s="135">
        <f>'Liste Articles'!$B$5</f>
        <v>0</v>
      </c>
      <c r="F9" s="131">
        <f ca="1">INDIRECT("'Liste Articles'!$B"&amp;INT(ROW(A8)/3.5)+23)</f>
        <v>0</v>
      </c>
      <c r="G9" s="131"/>
      <c r="H9" s="131">
        <f ca="1">INDIRECT("'Liste Articles'!$A"&amp;INT(ROW(A8)/3.5)+23)</f>
        <v>4</v>
      </c>
    </row>
    <row r="10" spans="1:8" ht="14.25" customHeight="1">
      <c r="A10" s="135"/>
      <c r="B10" s="131"/>
      <c r="C10" s="131"/>
      <c r="D10" s="131"/>
      <c r="E10" s="135"/>
      <c r="F10" s="131"/>
      <c r="G10" s="131"/>
      <c r="H10" s="131"/>
    </row>
    <row r="11" spans="1:8" s="66" customFormat="1" ht="15">
      <c r="A11" s="65" t="s">
        <v>2</v>
      </c>
      <c r="B11" s="131"/>
      <c r="C11" s="131"/>
      <c r="D11" s="65" t="s">
        <v>1</v>
      </c>
      <c r="E11" s="65" t="s">
        <v>2</v>
      </c>
      <c r="F11" s="131"/>
      <c r="G11" s="131"/>
      <c r="H11" s="65" t="s">
        <v>1</v>
      </c>
    </row>
    <row r="12" spans="1:8" ht="14.25" customHeight="1">
      <c r="A12" s="131">
        <f ca="1">INDIRECT("'Liste Articles'!$F"&amp;INT(ROW(A8)/3.5)+22)</f>
        <v>0</v>
      </c>
      <c r="B12" s="131"/>
      <c r="C12" s="131"/>
      <c r="D12" s="132">
        <f ca="1">INDIRECT("'Liste Articles'!$G"&amp;INT(ROW(A8)/3.5)+22)</f>
        <v>0</v>
      </c>
      <c r="E12" s="131">
        <f ca="1">INDIRECT("'Liste Articles'!$F"&amp;INT(ROW(A8)/3.5)+23)</f>
        <v>0</v>
      </c>
      <c r="F12" s="131"/>
      <c r="G12" s="131"/>
      <c r="H12" s="132">
        <f ca="1">INDIRECT("'Liste Articles'!$G"&amp;INT(ROW(A8)/3.5)+23)</f>
        <v>0</v>
      </c>
    </row>
    <row r="13" spans="1:8" ht="14.25" customHeight="1">
      <c r="A13" s="131"/>
      <c r="B13" s="131"/>
      <c r="C13" s="131"/>
      <c r="D13" s="132"/>
      <c r="E13" s="131"/>
      <c r="F13" s="131"/>
      <c r="G13" s="131"/>
      <c r="H13" s="132"/>
    </row>
    <row r="14" spans="1:8" s="67" customFormat="1" ht="15" customHeight="1">
      <c r="A14" s="133" t="s">
        <v>18</v>
      </c>
      <c r="B14" s="133"/>
      <c r="C14" s="133"/>
      <c r="D14" s="133"/>
      <c r="E14" s="133" t="s">
        <v>18</v>
      </c>
      <c r="F14" s="133"/>
      <c r="G14" s="133"/>
      <c r="H14" s="133"/>
    </row>
    <row r="15" spans="1:8" s="66" customFormat="1" ht="16.5" customHeight="1">
      <c r="A15" s="64" t="s">
        <v>52</v>
      </c>
      <c r="B15" s="134" t="s">
        <v>4</v>
      </c>
      <c r="C15" s="134"/>
      <c r="D15" s="65" t="s">
        <v>3</v>
      </c>
      <c r="E15" s="64" t="s">
        <v>52</v>
      </c>
      <c r="F15" s="134" t="s">
        <v>4</v>
      </c>
      <c r="G15" s="134"/>
      <c r="H15" s="65" t="s">
        <v>3</v>
      </c>
    </row>
    <row r="16" spans="1:8" ht="15" customHeight="1">
      <c r="A16" s="135">
        <f>'Liste Articles'!$B$5</f>
        <v>0</v>
      </c>
      <c r="B16" s="131">
        <f ca="1">INDIRECT("'Liste Articles'!$B"&amp;INT(ROW(A15)/3.5)+22)</f>
        <v>0</v>
      </c>
      <c r="C16" s="131"/>
      <c r="D16" s="131">
        <f ca="1">INDIRECT("'Liste Articles'!$A"&amp;INT(ROW(A15)/3.5)+22)</f>
        <v>5</v>
      </c>
      <c r="E16" s="135">
        <f>'Liste Articles'!$B$5</f>
        <v>0</v>
      </c>
      <c r="F16" s="131">
        <f ca="1">INDIRECT("'Liste Articles'!$B"&amp;INT(ROW(A15)/3.5)+23)</f>
        <v>0</v>
      </c>
      <c r="G16" s="131"/>
      <c r="H16" s="131">
        <f ca="1">INDIRECT("'Liste Articles'!$A"&amp;INT(ROW(A15)/3.5)+23)</f>
        <v>6</v>
      </c>
    </row>
    <row r="17" spans="1:8" ht="15" customHeight="1">
      <c r="A17" s="135"/>
      <c r="B17" s="131"/>
      <c r="C17" s="131"/>
      <c r="D17" s="131"/>
      <c r="E17" s="135"/>
      <c r="F17" s="131"/>
      <c r="G17" s="131"/>
      <c r="H17" s="131"/>
    </row>
    <row r="18" spans="1:8" s="66" customFormat="1" ht="15">
      <c r="A18" s="65" t="s">
        <v>2</v>
      </c>
      <c r="B18" s="131"/>
      <c r="C18" s="131"/>
      <c r="D18" s="65" t="s">
        <v>1</v>
      </c>
      <c r="E18" s="65" t="s">
        <v>2</v>
      </c>
      <c r="F18" s="131"/>
      <c r="G18" s="131"/>
      <c r="H18" s="65" t="s">
        <v>1</v>
      </c>
    </row>
    <row r="19" spans="1:8" ht="15" customHeight="1">
      <c r="A19" s="131">
        <f ca="1">INDIRECT("'Liste Articles'!$F"&amp;INT(ROW(A15)/3.5)+22)</f>
        <v>0</v>
      </c>
      <c r="B19" s="131"/>
      <c r="C19" s="131"/>
      <c r="D19" s="132">
        <f ca="1">INDIRECT("'Liste Articles'!$G"&amp;INT(ROW(A15)/3.5)+22)</f>
        <v>0</v>
      </c>
      <c r="E19" s="131">
        <f ca="1">INDIRECT("'Liste Articles'!$F"&amp;INT(ROW(A15)/3.5)+23)</f>
        <v>0</v>
      </c>
      <c r="F19" s="131"/>
      <c r="G19" s="131"/>
      <c r="H19" s="132">
        <f ca="1">INDIRECT("'Liste Articles'!$G"&amp;INT(ROW(A15)/3.5)+23)</f>
        <v>0</v>
      </c>
    </row>
    <row r="20" spans="1:8" ht="15" customHeight="1">
      <c r="A20" s="131"/>
      <c r="B20" s="131"/>
      <c r="C20" s="131"/>
      <c r="D20" s="132"/>
      <c r="E20" s="131"/>
      <c r="F20" s="131"/>
      <c r="G20" s="131"/>
      <c r="H20" s="132"/>
    </row>
    <row r="21" spans="1:8" s="67" customFormat="1" ht="15" customHeight="1">
      <c r="A21" s="133" t="s">
        <v>18</v>
      </c>
      <c r="B21" s="133"/>
      <c r="C21" s="133"/>
      <c r="D21" s="133"/>
      <c r="E21" s="133" t="s">
        <v>18</v>
      </c>
      <c r="F21" s="133"/>
      <c r="G21" s="133"/>
      <c r="H21" s="133"/>
    </row>
    <row r="22" spans="1:8" s="66" customFormat="1" ht="16.5" customHeight="1">
      <c r="A22" s="64" t="s">
        <v>52</v>
      </c>
      <c r="B22" s="134" t="s">
        <v>4</v>
      </c>
      <c r="C22" s="134"/>
      <c r="D22" s="65" t="s">
        <v>3</v>
      </c>
      <c r="E22" s="64" t="s">
        <v>52</v>
      </c>
      <c r="F22" s="134" t="s">
        <v>4</v>
      </c>
      <c r="G22" s="134"/>
      <c r="H22" s="65" t="s">
        <v>3</v>
      </c>
    </row>
    <row r="23" spans="1:8" ht="15" customHeight="1">
      <c r="A23" s="135">
        <f>'Liste Articles'!$B$5</f>
        <v>0</v>
      </c>
      <c r="B23" s="131">
        <f ca="1">INDIRECT("'Liste Articles'!$B"&amp;INT(ROW(A22)/3.5)+22)</f>
        <v>0</v>
      </c>
      <c r="C23" s="131"/>
      <c r="D23" s="131">
        <f ca="1">INDIRECT("'Liste Articles'!$A"&amp;INT(ROW(A22)/3.5)+22)</f>
        <v>7</v>
      </c>
      <c r="E23" s="135">
        <f>'Liste Articles'!$B$5</f>
        <v>0</v>
      </c>
      <c r="F23" s="131">
        <f ca="1">INDIRECT("'Liste Articles'!$B"&amp;INT(ROW(A22)/3.5)+23)</f>
        <v>0</v>
      </c>
      <c r="G23" s="131"/>
      <c r="H23" s="131">
        <f ca="1">INDIRECT("'Liste Articles'!$A"&amp;INT(ROW(A22)/3.5)+23)</f>
        <v>8</v>
      </c>
    </row>
    <row r="24" spans="1:8" ht="15" customHeight="1">
      <c r="A24" s="135"/>
      <c r="B24" s="131"/>
      <c r="C24" s="131"/>
      <c r="D24" s="131"/>
      <c r="E24" s="135"/>
      <c r="F24" s="131"/>
      <c r="G24" s="131"/>
      <c r="H24" s="131"/>
    </row>
    <row r="25" spans="1:8" s="66" customFormat="1" ht="15">
      <c r="A25" s="65" t="s">
        <v>2</v>
      </c>
      <c r="B25" s="131"/>
      <c r="C25" s="131"/>
      <c r="D25" s="65" t="s">
        <v>1</v>
      </c>
      <c r="E25" s="65" t="s">
        <v>2</v>
      </c>
      <c r="F25" s="131"/>
      <c r="G25" s="131"/>
      <c r="H25" s="65" t="s">
        <v>1</v>
      </c>
    </row>
    <row r="26" spans="1:8" ht="15" customHeight="1">
      <c r="A26" s="131">
        <f ca="1">INDIRECT("'Liste Articles'!$F"&amp;INT(ROW(A22)/3.5)+22)</f>
        <v>0</v>
      </c>
      <c r="B26" s="131"/>
      <c r="C26" s="131"/>
      <c r="D26" s="132">
        <f ca="1">INDIRECT("'Liste Articles'!$G"&amp;INT(ROW(A22)/3.5)+22)</f>
        <v>0</v>
      </c>
      <c r="E26" s="131">
        <f ca="1">INDIRECT("'Liste Articles'!$F"&amp;INT(ROW(A22)/3.5)+23)</f>
        <v>0</v>
      </c>
      <c r="F26" s="131"/>
      <c r="G26" s="131"/>
      <c r="H26" s="132">
        <f ca="1">INDIRECT("'Liste Articles'!$G"&amp;INT(ROW(A22)/3.5)+23)</f>
        <v>0</v>
      </c>
    </row>
    <row r="27" spans="1:8" ht="15" customHeight="1">
      <c r="A27" s="131"/>
      <c r="B27" s="131"/>
      <c r="C27" s="131"/>
      <c r="D27" s="132"/>
      <c r="E27" s="131"/>
      <c r="F27" s="131"/>
      <c r="G27" s="131"/>
      <c r="H27" s="132"/>
    </row>
    <row r="28" spans="1:8" s="67" customFormat="1" ht="15" customHeight="1">
      <c r="A28" s="133" t="s">
        <v>18</v>
      </c>
      <c r="B28" s="133"/>
      <c r="C28" s="133"/>
      <c r="D28" s="133"/>
      <c r="E28" s="133" t="s">
        <v>18</v>
      </c>
      <c r="F28" s="133"/>
      <c r="G28" s="133"/>
      <c r="H28" s="133"/>
    </row>
    <row r="29" spans="1:8" s="66" customFormat="1" ht="16.5" customHeight="1">
      <c r="A29" s="64" t="s">
        <v>52</v>
      </c>
      <c r="B29" s="134" t="s">
        <v>4</v>
      </c>
      <c r="C29" s="134"/>
      <c r="D29" s="65" t="s">
        <v>3</v>
      </c>
      <c r="E29" s="64" t="s">
        <v>52</v>
      </c>
      <c r="F29" s="134" t="s">
        <v>4</v>
      </c>
      <c r="G29" s="134"/>
      <c r="H29" s="65" t="s">
        <v>3</v>
      </c>
    </row>
    <row r="30" spans="1:8" ht="15" customHeight="1">
      <c r="A30" s="135">
        <f>'Liste Articles'!$B$5</f>
        <v>0</v>
      </c>
      <c r="B30" s="131">
        <f ca="1">INDIRECT("'Liste Articles'!$B"&amp;INT(ROW(A29)/3.5)+22)</f>
        <v>0</v>
      </c>
      <c r="C30" s="131"/>
      <c r="D30" s="131">
        <f ca="1">INDIRECT("'Liste Articles'!$A"&amp;INT(ROW(A29)/3.5)+22)</f>
        <v>9</v>
      </c>
      <c r="E30" s="135">
        <f>'Liste Articles'!$B$5</f>
        <v>0</v>
      </c>
      <c r="F30" s="131">
        <f ca="1">INDIRECT("'Liste Articles'!$B"&amp;INT(ROW(A29)/3.5)+23)</f>
        <v>0</v>
      </c>
      <c r="G30" s="131"/>
      <c r="H30" s="131">
        <f ca="1">INDIRECT("'Liste Articles'!$A"&amp;INT(ROW(A29)/3.5)+23)</f>
        <v>10</v>
      </c>
    </row>
    <row r="31" spans="1:8" ht="15" customHeight="1">
      <c r="A31" s="135"/>
      <c r="B31" s="131"/>
      <c r="C31" s="131"/>
      <c r="D31" s="131"/>
      <c r="E31" s="135"/>
      <c r="F31" s="131"/>
      <c r="G31" s="131"/>
      <c r="H31" s="131"/>
    </row>
    <row r="32" spans="1:8" s="66" customFormat="1" ht="15">
      <c r="A32" s="65" t="s">
        <v>2</v>
      </c>
      <c r="B32" s="131"/>
      <c r="C32" s="131"/>
      <c r="D32" s="65" t="s">
        <v>1</v>
      </c>
      <c r="E32" s="65" t="s">
        <v>2</v>
      </c>
      <c r="F32" s="131"/>
      <c r="G32" s="131"/>
      <c r="H32" s="65" t="s">
        <v>1</v>
      </c>
    </row>
    <row r="33" spans="1:8" ht="15" customHeight="1">
      <c r="A33" s="131">
        <f ca="1">INDIRECT("'Liste Articles'!$F"&amp;INT(ROW(A29)/3.5)+22)</f>
        <v>0</v>
      </c>
      <c r="B33" s="131"/>
      <c r="C33" s="131"/>
      <c r="D33" s="132">
        <f ca="1">INDIRECT("'Liste Articles'!$G"&amp;INT(ROW(A29)/3.5)+22)</f>
        <v>0</v>
      </c>
      <c r="E33" s="131">
        <f ca="1">INDIRECT("'Liste Articles'!$F"&amp;INT(ROW(A29)/3.5)+23)</f>
        <v>0</v>
      </c>
      <c r="F33" s="131"/>
      <c r="G33" s="131"/>
      <c r="H33" s="132">
        <f ca="1">INDIRECT("'Liste Articles'!$G"&amp;INT(ROW(A29)/3.5)+23)</f>
        <v>0</v>
      </c>
    </row>
    <row r="34" spans="1:8" ht="15" customHeight="1">
      <c r="A34" s="131"/>
      <c r="B34" s="131"/>
      <c r="C34" s="131"/>
      <c r="D34" s="132"/>
      <c r="E34" s="131"/>
      <c r="F34" s="131"/>
      <c r="G34" s="131"/>
      <c r="H34" s="132"/>
    </row>
    <row r="35" spans="1:8" s="67" customFormat="1" ht="15" customHeight="1">
      <c r="A35" s="133" t="s">
        <v>18</v>
      </c>
      <c r="B35" s="133"/>
      <c r="C35" s="133"/>
      <c r="D35" s="133"/>
      <c r="E35" s="133" t="s">
        <v>18</v>
      </c>
      <c r="F35" s="133"/>
      <c r="G35" s="133"/>
      <c r="H35" s="133"/>
    </row>
    <row r="36" spans="1:8" s="66" customFormat="1" ht="16.5" customHeight="1">
      <c r="A36" s="64" t="s">
        <v>52</v>
      </c>
      <c r="B36" s="134" t="s">
        <v>4</v>
      </c>
      <c r="C36" s="134"/>
      <c r="D36" s="65" t="s">
        <v>3</v>
      </c>
      <c r="E36" s="64" t="s">
        <v>52</v>
      </c>
      <c r="F36" s="134" t="s">
        <v>4</v>
      </c>
      <c r="G36" s="134"/>
      <c r="H36" s="65" t="s">
        <v>3</v>
      </c>
    </row>
    <row r="37" spans="1:8" ht="15" customHeight="1">
      <c r="A37" s="135">
        <f>'Liste Articles'!$B$5</f>
        <v>0</v>
      </c>
      <c r="B37" s="131">
        <f ca="1">INDIRECT("'Liste Articles'!$B"&amp;INT(ROW(A36)/3.5)+22)</f>
        <v>0</v>
      </c>
      <c r="C37" s="131"/>
      <c r="D37" s="131">
        <f ca="1">INDIRECT("'Liste Articles'!$A"&amp;INT(ROW(A36)/3.5)+22)</f>
        <v>11</v>
      </c>
      <c r="E37" s="135">
        <f>'Liste Articles'!$B$5</f>
        <v>0</v>
      </c>
      <c r="F37" s="131">
        <f ca="1">INDIRECT("'Liste Articles'!$B"&amp;INT(ROW(A36)/3.5)+23)</f>
        <v>0</v>
      </c>
      <c r="G37" s="131"/>
      <c r="H37" s="131">
        <f ca="1">INDIRECT("'Liste Articles'!$A"&amp;INT(ROW(A36)/3.5)+23)</f>
        <v>12</v>
      </c>
    </row>
    <row r="38" spans="1:8" ht="15" customHeight="1">
      <c r="A38" s="135"/>
      <c r="B38" s="131"/>
      <c r="C38" s="131"/>
      <c r="D38" s="131"/>
      <c r="E38" s="135"/>
      <c r="F38" s="131"/>
      <c r="G38" s="131"/>
      <c r="H38" s="131"/>
    </row>
    <row r="39" spans="1:8" s="66" customFormat="1" ht="15">
      <c r="A39" s="65" t="s">
        <v>2</v>
      </c>
      <c r="B39" s="131"/>
      <c r="C39" s="131"/>
      <c r="D39" s="65" t="s">
        <v>1</v>
      </c>
      <c r="E39" s="65" t="s">
        <v>2</v>
      </c>
      <c r="F39" s="131"/>
      <c r="G39" s="131"/>
      <c r="H39" s="65" t="s">
        <v>1</v>
      </c>
    </row>
    <row r="40" spans="1:8" ht="15" customHeight="1">
      <c r="A40" s="131">
        <f ca="1">INDIRECT("'Liste Articles'!$F"&amp;INT(ROW(A36)/3.5)+22)</f>
        <v>0</v>
      </c>
      <c r="B40" s="131"/>
      <c r="C40" s="131"/>
      <c r="D40" s="132">
        <f ca="1">INDIRECT("'Liste Articles'!$G"&amp;INT(ROW(A36)/3.5)+22)</f>
        <v>0</v>
      </c>
      <c r="E40" s="131">
        <f ca="1">INDIRECT("'Liste Articles'!$F"&amp;INT(ROW(A36)/3.5)+23)</f>
        <v>0</v>
      </c>
      <c r="F40" s="131"/>
      <c r="G40" s="131"/>
      <c r="H40" s="132">
        <f ca="1">INDIRECT("'Liste Articles'!$G"&amp;INT(ROW(A36)/3.5)+23)</f>
        <v>0</v>
      </c>
    </row>
    <row r="41" spans="1:8" ht="15" customHeight="1">
      <c r="A41" s="131"/>
      <c r="B41" s="131"/>
      <c r="C41" s="131"/>
      <c r="D41" s="132"/>
      <c r="E41" s="131"/>
      <c r="F41" s="131"/>
      <c r="G41" s="131"/>
      <c r="H41" s="132"/>
    </row>
    <row r="42" spans="1:8" s="67" customFormat="1" ht="15" customHeight="1">
      <c r="A42" s="133" t="s">
        <v>18</v>
      </c>
      <c r="B42" s="133"/>
      <c r="C42" s="133"/>
      <c r="D42" s="133"/>
      <c r="E42" s="133" t="s">
        <v>18</v>
      </c>
      <c r="F42" s="133"/>
      <c r="G42" s="133"/>
      <c r="H42" s="133"/>
    </row>
    <row r="43" spans="1:8" s="66" customFormat="1" ht="16.5" customHeight="1">
      <c r="A43" s="64" t="s">
        <v>52</v>
      </c>
      <c r="B43" s="134" t="s">
        <v>4</v>
      </c>
      <c r="C43" s="134"/>
      <c r="D43" s="65" t="s">
        <v>3</v>
      </c>
      <c r="E43" s="64" t="s">
        <v>52</v>
      </c>
      <c r="F43" s="134" t="s">
        <v>4</v>
      </c>
      <c r="G43" s="134"/>
      <c r="H43" s="65" t="s">
        <v>3</v>
      </c>
    </row>
    <row r="44" spans="1:8" ht="15" customHeight="1">
      <c r="A44" s="135">
        <f>'Liste Articles'!$B$5</f>
        <v>0</v>
      </c>
      <c r="B44" s="131">
        <f ca="1">INDIRECT("'Liste Articles'!$B"&amp;INT(ROW(A43)/3.5)+22)</f>
        <v>0</v>
      </c>
      <c r="C44" s="131"/>
      <c r="D44" s="131">
        <f ca="1">INDIRECT("'Liste Articles'!$A"&amp;INT(ROW(A43)/3.5)+22)</f>
        <v>13</v>
      </c>
      <c r="E44" s="135">
        <f>'Liste Articles'!$B$5</f>
        <v>0</v>
      </c>
      <c r="F44" s="131">
        <f ca="1">INDIRECT("'Liste Articles'!$B"&amp;INT(ROW(A43)/3.5)+23)</f>
        <v>0</v>
      </c>
      <c r="G44" s="131"/>
      <c r="H44" s="131">
        <f ca="1">INDIRECT("'Liste Articles'!$A"&amp;INT(ROW(A43)/3.5)+23)</f>
        <v>14</v>
      </c>
    </row>
    <row r="45" spans="1:8" ht="15" customHeight="1">
      <c r="A45" s="135"/>
      <c r="B45" s="131"/>
      <c r="C45" s="131"/>
      <c r="D45" s="131"/>
      <c r="E45" s="135"/>
      <c r="F45" s="131"/>
      <c r="G45" s="131"/>
      <c r="H45" s="131"/>
    </row>
    <row r="46" spans="1:8" s="66" customFormat="1" ht="15">
      <c r="A46" s="65" t="s">
        <v>2</v>
      </c>
      <c r="B46" s="131"/>
      <c r="C46" s="131"/>
      <c r="D46" s="65" t="s">
        <v>1</v>
      </c>
      <c r="E46" s="65" t="s">
        <v>2</v>
      </c>
      <c r="F46" s="131"/>
      <c r="G46" s="131"/>
      <c r="H46" s="65" t="s">
        <v>1</v>
      </c>
    </row>
    <row r="47" spans="1:8" ht="15" customHeight="1">
      <c r="A47" s="131">
        <f ca="1">INDIRECT("'Liste Articles'!$F"&amp;INT(ROW(A43)/3.5)+22)</f>
        <v>0</v>
      </c>
      <c r="B47" s="131"/>
      <c r="C47" s="131"/>
      <c r="D47" s="132">
        <f ca="1">INDIRECT("'Liste Articles'!$G"&amp;INT(ROW(A43)/3.5)+22)</f>
        <v>0</v>
      </c>
      <c r="E47" s="131">
        <f ca="1">INDIRECT("'Liste Articles'!$F"&amp;INT(ROW(A43)/3.5)+23)</f>
        <v>0</v>
      </c>
      <c r="F47" s="131"/>
      <c r="G47" s="131"/>
      <c r="H47" s="132">
        <f ca="1">INDIRECT("'Liste Articles'!$G"&amp;INT(ROW(A43)/3.5)+23)</f>
        <v>0</v>
      </c>
    </row>
    <row r="48" spans="1:8" ht="15" customHeight="1">
      <c r="A48" s="131"/>
      <c r="B48" s="131"/>
      <c r="C48" s="131"/>
      <c r="D48" s="132"/>
      <c r="E48" s="131"/>
      <c r="F48" s="131"/>
      <c r="G48" s="131"/>
      <c r="H48" s="132"/>
    </row>
    <row r="49" spans="1:8" s="67" customFormat="1" ht="15" customHeight="1">
      <c r="A49" s="133" t="s">
        <v>18</v>
      </c>
      <c r="B49" s="133"/>
      <c r="C49" s="133"/>
      <c r="D49" s="133"/>
      <c r="E49" s="133" t="s">
        <v>18</v>
      </c>
      <c r="F49" s="133"/>
      <c r="G49" s="133"/>
      <c r="H49" s="133"/>
    </row>
    <row r="50" spans="1:8" s="66" customFormat="1" ht="16.5" customHeight="1">
      <c r="A50" s="64" t="s">
        <v>52</v>
      </c>
      <c r="B50" s="134" t="s">
        <v>4</v>
      </c>
      <c r="C50" s="134"/>
      <c r="D50" s="65" t="s">
        <v>3</v>
      </c>
      <c r="E50" s="64" t="s">
        <v>52</v>
      </c>
      <c r="F50" s="134" t="s">
        <v>4</v>
      </c>
      <c r="G50" s="134"/>
      <c r="H50" s="65" t="s">
        <v>3</v>
      </c>
    </row>
    <row r="51" spans="1:8" ht="15" customHeight="1">
      <c r="A51" s="135">
        <f>'Liste Articles'!$B$5</f>
        <v>0</v>
      </c>
      <c r="B51" s="131">
        <f ca="1">INDIRECT("'Liste Articles'!$B"&amp;INT(ROW(A50)/3.5)+22)</f>
        <v>0</v>
      </c>
      <c r="C51" s="131"/>
      <c r="D51" s="131">
        <f ca="1">INDIRECT("'Liste Articles'!$A"&amp;INT(ROW(A50)/3.5)+22)</f>
        <v>15</v>
      </c>
      <c r="E51" s="135">
        <f>'Liste Articles'!$B$5</f>
        <v>0</v>
      </c>
      <c r="F51" s="131">
        <f ca="1">INDIRECT("'Liste Articles'!$B"&amp;INT(ROW(A50)/3.5)+23)</f>
        <v>0</v>
      </c>
      <c r="G51" s="131"/>
      <c r="H51" s="131">
        <f ca="1">INDIRECT("'Liste Articles'!$A"&amp;INT(ROW(A50)/3.5)+23)</f>
        <v>16</v>
      </c>
    </row>
    <row r="52" spans="1:8" ht="15" customHeight="1">
      <c r="A52" s="135"/>
      <c r="B52" s="131"/>
      <c r="C52" s="131"/>
      <c r="D52" s="131"/>
      <c r="E52" s="135"/>
      <c r="F52" s="131"/>
      <c r="G52" s="131"/>
      <c r="H52" s="131"/>
    </row>
    <row r="53" spans="1:8" s="66" customFormat="1" ht="15">
      <c r="A53" s="65" t="s">
        <v>2</v>
      </c>
      <c r="B53" s="131"/>
      <c r="C53" s="131"/>
      <c r="D53" s="65" t="s">
        <v>1</v>
      </c>
      <c r="E53" s="65" t="s">
        <v>2</v>
      </c>
      <c r="F53" s="131"/>
      <c r="G53" s="131"/>
      <c r="H53" s="65" t="s">
        <v>1</v>
      </c>
    </row>
    <row r="54" spans="1:8" ht="15" customHeight="1">
      <c r="A54" s="131">
        <f ca="1">INDIRECT("'Liste Articles'!$F"&amp;INT(ROW(A50)/3.5)+22)</f>
        <v>0</v>
      </c>
      <c r="B54" s="131"/>
      <c r="C54" s="131"/>
      <c r="D54" s="132">
        <f ca="1">INDIRECT("'Liste Articles'!$G"&amp;INT(ROW(A50)/3.5)+22)</f>
        <v>0</v>
      </c>
      <c r="E54" s="131">
        <f ca="1">INDIRECT("'Liste Articles'!$F"&amp;INT(ROW(A50)/3.5)+23)</f>
        <v>0</v>
      </c>
      <c r="F54" s="131"/>
      <c r="G54" s="131"/>
      <c r="H54" s="132">
        <f ca="1">INDIRECT("'Liste Articles'!$G"&amp;INT(ROW(A50)/3.5)+23)</f>
        <v>0</v>
      </c>
    </row>
    <row r="55" spans="1:8" ht="15" customHeight="1">
      <c r="A55" s="131"/>
      <c r="B55" s="131"/>
      <c r="C55" s="131"/>
      <c r="D55" s="132"/>
      <c r="E55" s="131"/>
      <c r="F55" s="131"/>
      <c r="G55" s="131"/>
      <c r="H55" s="132"/>
    </row>
    <row r="56" spans="1:8" s="67" customFormat="1" ht="15" customHeight="1">
      <c r="A56" s="133" t="s">
        <v>18</v>
      </c>
      <c r="B56" s="133"/>
      <c r="C56" s="133"/>
      <c r="D56" s="133"/>
      <c r="E56" s="133" t="s">
        <v>18</v>
      </c>
      <c r="F56" s="133"/>
      <c r="G56" s="133"/>
      <c r="H56" s="133"/>
    </row>
    <row r="57" spans="1:8" s="66" customFormat="1" ht="16.5" customHeight="1">
      <c r="A57" s="64" t="s">
        <v>52</v>
      </c>
      <c r="B57" s="134" t="s">
        <v>4</v>
      </c>
      <c r="C57" s="134"/>
      <c r="D57" s="65" t="s">
        <v>3</v>
      </c>
      <c r="E57" s="64" t="s">
        <v>52</v>
      </c>
      <c r="F57" s="134" t="s">
        <v>4</v>
      </c>
      <c r="G57" s="134"/>
      <c r="H57" s="65" t="s">
        <v>3</v>
      </c>
    </row>
    <row r="58" spans="1:8" ht="15" customHeight="1">
      <c r="A58" s="135">
        <f>'Liste Articles'!$B$5</f>
        <v>0</v>
      </c>
      <c r="B58" s="131">
        <f ca="1">INDIRECT("'Liste Articles'!$B"&amp;INT(ROW(A57)/3.5)+22)</f>
        <v>0</v>
      </c>
      <c r="C58" s="131"/>
      <c r="D58" s="131">
        <f ca="1">INDIRECT("'Liste Articles'!$A"&amp;INT(ROW(A57)/3.5)+22)</f>
        <v>17</v>
      </c>
      <c r="E58" s="135">
        <f>'Liste Articles'!$B$5</f>
        <v>0</v>
      </c>
      <c r="F58" s="131">
        <f ca="1">INDIRECT("'Liste Articles'!$B"&amp;INT(ROW(A57)/3.5)+23)</f>
        <v>0</v>
      </c>
      <c r="G58" s="131"/>
      <c r="H58" s="131">
        <f ca="1">INDIRECT("'Liste Articles'!$A"&amp;INT(ROW(A57)/3.5)+23)</f>
        <v>18</v>
      </c>
    </row>
    <row r="59" spans="1:8" ht="15" customHeight="1">
      <c r="A59" s="135"/>
      <c r="B59" s="131"/>
      <c r="C59" s="131"/>
      <c r="D59" s="131"/>
      <c r="E59" s="135"/>
      <c r="F59" s="131"/>
      <c r="G59" s="131"/>
      <c r="H59" s="131"/>
    </row>
    <row r="60" spans="1:8" s="66" customFormat="1" ht="15">
      <c r="A60" s="65" t="s">
        <v>2</v>
      </c>
      <c r="B60" s="131"/>
      <c r="C60" s="131"/>
      <c r="D60" s="65" t="s">
        <v>1</v>
      </c>
      <c r="E60" s="65" t="s">
        <v>2</v>
      </c>
      <c r="F60" s="131"/>
      <c r="G60" s="131"/>
      <c r="H60" s="65" t="s">
        <v>1</v>
      </c>
    </row>
    <row r="61" spans="1:8" ht="15" customHeight="1">
      <c r="A61" s="131">
        <f ca="1">INDIRECT("'Liste Articles'!$F"&amp;INT(ROW(A57)/3.5)+22)</f>
        <v>0</v>
      </c>
      <c r="B61" s="131"/>
      <c r="C61" s="131"/>
      <c r="D61" s="132">
        <f ca="1">INDIRECT("'Liste Articles'!$G"&amp;INT(ROW(A57)/3.5)+22)</f>
        <v>0</v>
      </c>
      <c r="E61" s="131">
        <f ca="1">INDIRECT("'Liste Articles'!$F"&amp;INT(ROW(A57)/3.5)+23)</f>
        <v>0</v>
      </c>
      <c r="F61" s="131"/>
      <c r="G61" s="131"/>
      <c r="H61" s="132">
        <f ca="1">INDIRECT("'Liste Articles'!$G"&amp;INT(ROW(A57)/3.5)+23)</f>
        <v>0</v>
      </c>
    </row>
    <row r="62" spans="1:8" ht="15" customHeight="1">
      <c r="A62" s="131"/>
      <c r="B62" s="131"/>
      <c r="C62" s="131"/>
      <c r="D62" s="132"/>
      <c r="E62" s="131"/>
      <c r="F62" s="131"/>
      <c r="G62" s="131"/>
      <c r="H62" s="132"/>
    </row>
    <row r="63" spans="1:8" s="67" customFormat="1" ht="15" customHeight="1">
      <c r="A63" s="133" t="s">
        <v>18</v>
      </c>
      <c r="B63" s="133"/>
      <c r="C63" s="133"/>
      <c r="D63" s="133"/>
      <c r="E63" s="133" t="s">
        <v>18</v>
      </c>
      <c r="F63" s="133"/>
      <c r="G63" s="133"/>
      <c r="H63" s="133"/>
    </row>
    <row r="64" spans="1:8" s="66" customFormat="1" ht="16.5" customHeight="1">
      <c r="A64" s="64" t="s">
        <v>52</v>
      </c>
      <c r="B64" s="134" t="s">
        <v>4</v>
      </c>
      <c r="C64" s="134"/>
      <c r="D64" s="65" t="s">
        <v>3</v>
      </c>
      <c r="E64" s="64" t="s">
        <v>52</v>
      </c>
      <c r="F64" s="134" t="s">
        <v>4</v>
      </c>
      <c r="G64" s="134"/>
      <c r="H64" s="65" t="s">
        <v>3</v>
      </c>
    </row>
    <row r="65" spans="1:8" ht="15" customHeight="1">
      <c r="A65" s="135">
        <f>'Liste Articles'!$B$5</f>
        <v>0</v>
      </c>
      <c r="B65" s="131">
        <f ca="1">INDIRECT("'Liste Articles'!$B"&amp;INT(ROW(A64)/3.5)+22)</f>
        <v>0</v>
      </c>
      <c r="C65" s="131"/>
      <c r="D65" s="131">
        <f ca="1">INDIRECT("'Liste Articles'!$A"&amp;INT(ROW(A64)/3.5)+22)</f>
        <v>19</v>
      </c>
      <c r="E65" s="135">
        <f>'Liste Articles'!$B$5</f>
        <v>0</v>
      </c>
      <c r="F65" s="131">
        <f ca="1">INDIRECT("'Liste Articles'!$B"&amp;INT(ROW(A64)/3.5)+23)</f>
        <v>0</v>
      </c>
      <c r="G65" s="131"/>
      <c r="H65" s="131">
        <f ca="1">INDIRECT("'Liste Articles'!$A"&amp;INT(ROW(A64)/3.5)+23)</f>
        <v>20</v>
      </c>
    </row>
    <row r="66" spans="1:8" ht="15" customHeight="1">
      <c r="A66" s="135"/>
      <c r="B66" s="131"/>
      <c r="C66" s="131"/>
      <c r="D66" s="131"/>
      <c r="E66" s="135"/>
      <c r="F66" s="131"/>
      <c r="G66" s="131"/>
      <c r="H66" s="131"/>
    </row>
    <row r="67" spans="1:8" s="66" customFormat="1" ht="15">
      <c r="A67" s="65" t="s">
        <v>2</v>
      </c>
      <c r="B67" s="131"/>
      <c r="C67" s="131"/>
      <c r="D67" s="65" t="s">
        <v>1</v>
      </c>
      <c r="E67" s="65" t="s">
        <v>2</v>
      </c>
      <c r="F67" s="131"/>
      <c r="G67" s="131"/>
      <c r="H67" s="65" t="s">
        <v>1</v>
      </c>
    </row>
    <row r="68" spans="1:8" ht="15" customHeight="1">
      <c r="A68" s="131">
        <f ca="1">INDIRECT("'Liste Articles'!$F"&amp;INT(ROW(A64)/3.5)+22)</f>
        <v>0</v>
      </c>
      <c r="B68" s="131"/>
      <c r="C68" s="131"/>
      <c r="D68" s="132">
        <f ca="1">INDIRECT("'Liste Articles'!$G"&amp;INT(ROW(A64)/3.5)+22)</f>
        <v>0</v>
      </c>
      <c r="E68" s="131">
        <f ca="1">INDIRECT("'Liste Articles'!$F"&amp;INT(ROW(A64)/3.5)+23)</f>
        <v>0</v>
      </c>
      <c r="F68" s="131"/>
      <c r="G68" s="131"/>
      <c r="H68" s="132">
        <f ca="1">INDIRECT("'Liste Articles'!$G"&amp;INT(ROW(A64)/3.5)+23)</f>
        <v>0</v>
      </c>
    </row>
    <row r="69" spans="1:8" ht="15" customHeight="1">
      <c r="A69" s="131"/>
      <c r="B69" s="131"/>
      <c r="C69" s="131"/>
      <c r="D69" s="132"/>
      <c r="E69" s="131"/>
      <c r="F69" s="131"/>
      <c r="G69" s="131"/>
      <c r="H69" s="132"/>
    </row>
    <row r="70" spans="1:8" s="67" customFormat="1" ht="15" customHeight="1">
      <c r="A70" s="133" t="s">
        <v>18</v>
      </c>
      <c r="B70" s="133"/>
      <c r="C70" s="133"/>
      <c r="D70" s="133"/>
      <c r="E70" s="133" t="s">
        <v>18</v>
      </c>
      <c r="F70" s="133"/>
      <c r="G70" s="133"/>
      <c r="H70" s="133"/>
    </row>
    <row r="71" spans="1:8" s="66" customFormat="1" ht="16.5" customHeight="1">
      <c r="A71" s="64" t="s">
        <v>52</v>
      </c>
      <c r="B71" s="134" t="s">
        <v>4</v>
      </c>
      <c r="C71" s="134"/>
      <c r="D71" s="65" t="s">
        <v>3</v>
      </c>
      <c r="E71" s="64" t="s">
        <v>52</v>
      </c>
      <c r="F71" s="134" t="s">
        <v>4</v>
      </c>
      <c r="G71" s="134"/>
      <c r="H71" s="65" t="s">
        <v>3</v>
      </c>
    </row>
    <row r="72" spans="1:8" ht="15" customHeight="1">
      <c r="A72" s="135">
        <f>'Liste Articles'!$B$5</f>
        <v>0</v>
      </c>
      <c r="B72" s="131">
        <f ca="1">INDIRECT("'Liste Articles'!$B"&amp;INT(ROW(A71)/3.5)+22)</f>
        <v>0</v>
      </c>
      <c r="C72" s="131"/>
      <c r="D72" s="131">
        <f ca="1">INDIRECT("'Liste Articles'!$A"&amp;INT(ROW(A71)/3.5)+22)</f>
        <v>21</v>
      </c>
      <c r="E72" s="135">
        <f>'Liste Articles'!$B$5</f>
        <v>0</v>
      </c>
      <c r="F72" s="131">
        <f ca="1">INDIRECT("'Liste Articles'!$B"&amp;INT(ROW(A71)/3.5)+23)</f>
        <v>0</v>
      </c>
      <c r="G72" s="131"/>
      <c r="H72" s="131">
        <f ca="1">INDIRECT("'Liste Articles'!$A"&amp;INT(ROW(A71)/3.5)+23)</f>
        <v>22</v>
      </c>
    </row>
    <row r="73" spans="1:8" ht="15" customHeight="1">
      <c r="A73" s="135"/>
      <c r="B73" s="131"/>
      <c r="C73" s="131"/>
      <c r="D73" s="131"/>
      <c r="E73" s="135"/>
      <c r="F73" s="131"/>
      <c r="G73" s="131"/>
      <c r="H73" s="131"/>
    </row>
    <row r="74" spans="1:8" s="66" customFormat="1" ht="15">
      <c r="A74" s="65" t="s">
        <v>2</v>
      </c>
      <c r="B74" s="131"/>
      <c r="C74" s="131"/>
      <c r="D74" s="65" t="s">
        <v>1</v>
      </c>
      <c r="E74" s="65" t="s">
        <v>2</v>
      </c>
      <c r="F74" s="131"/>
      <c r="G74" s="131"/>
      <c r="H74" s="65" t="s">
        <v>1</v>
      </c>
    </row>
    <row r="75" spans="1:8" ht="15" customHeight="1">
      <c r="A75" s="131">
        <f ca="1">INDIRECT("'Liste Articles'!$F"&amp;INT(ROW(A71)/3.5)+22)</f>
        <v>0</v>
      </c>
      <c r="B75" s="131"/>
      <c r="C75" s="131"/>
      <c r="D75" s="132">
        <f ca="1">INDIRECT("'Liste Articles'!$G"&amp;INT(ROW(A71)/3.5)+22)</f>
        <v>0</v>
      </c>
      <c r="E75" s="131">
        <f ca="1">INDIRECT("'Liste Articles'!$F"&amp;INT(ROW(A71)/3.5)+23)</f>
        <v>0</v>
      </c>
      <c r="F75" s="131"/>
      <c r="G75" s="131"/>
      <c r="H75" s="132">
        <f ca="1">INDIRECT("'Liste Articles'!$G"&amp;INT(ROW(A71)/3.5)+23)</f>
        <v>0</v>
      </c>
    </row>
    <row r="76" spans="1:8" ht="15" customHeight="1">
      <c r="A76" s="131"/>
      <c r="B76" s="131"/>
      <c r="C76" s="131"/>
      <c r="D76" s="132"/>
      <c r="E76" s="131"/>
      <c r="F76" s="131"/>
      <c r="G76" s="131"/>
      <c r="H76" s="132"/>
    </row>
    <row r="77" spans="1:8" s="67" customFormat="1" ht="15" customHeight="1">
      <c r="A77" s="133" t="s">
        <v>18</v>
      </c>
      <c r="B77" s="133"/>
      <c r="C77" s="133"/>
      <c r="D77" s="133"/>
      <c r="E77" s="133" t="s">
        <v>18</v>
      </c>
      <c r="F77" s="133"/>
      <c r="G77" s="133"/>
      <c r="H77" s="133"/>
    </row>
    <row r="78" spans="1:8" s="66" customFormat="1" ht="16.5" customHeight="1">
      <c r="A78" s="64" t="s">
        <v>52</v>
      </c>
      <c r="B78" s="134" t="s">
        <v>4</v>
      </c>
      <c r="C78" s="134"/>
      <c r="D78" s="65" t="s">
        <v>3</v>
      </c>
      <c r="E78" s="64" t="s">
        <v>52</v>
      </c>
      <c r="F78" s="134" t="s">
        <v>4</v>
      </c>
      <c r="G78" s="134"/>
      <c r="H78" s="65" t="s">
        <v>3</v>
      </c>
    </row>
    <row r="79" spans="1:8" ht="15" customHeight="1">
      <c r="A79" s="135">
        <f>'Liste Articles'!$B$5</f>
        <v>0</v>
      </c>
      <c r="B79" s="131">
        <f ca="1">INDIRECT("'Liste Articles'!$B"&amp;INT(ROW(A78)/3.5)+22)</f>
        <v>0</v>
      </c>
      <c r="C79" s="131"/>
      <c r="D79" s="131">
        <f ca="1">INDIRECT("'Liste Articles'!$A"&amp;INT(ROW(A78)/3.5)+22)</f>
        <v>23</v>
      </c>
      <c r="E79" s="135">
        <f>'Liste Articles'!$B$5</f>
        <v>0</v>
      </c>
      <c r="F79" s="131">
        <f ca="1">INDIRECT("'Liste Articles'!$B"&amp;INT(ROW(A78)/3.5)+23)</f>
        <v>0</v>
      </c>
      <c r="G79" s="131"/>
      <c r="H79" s="131">
        <f ca="1">INDIRECT("'Liste Articles'!$A"&amp;INT(ROW(A78)/3.5)+23)</f>
        <v>24</v>
      </c>
    </row>
    <row r="80" spans="1:8" ht="15" customHeight="1">
      <c r="A80" s="135"/>
      <c r="B80" s="131"/>
      <c r="C80" s="131"/>
      <c r="D80" s="131"/>
      <c r="E80" s="135"/>
      <c r="F80" s="131"/>
      <c r="G80" s="131"/>
      <c r="H80" s="131"/>
    </row>
    <row r="81" spans="1:8" s="66" customFormat="1" ht="15">
      <c r="A81" s="65" t="s">
        <v>2</v>
      </c>
      <c r="B81" s="131"/>
      <c r="C81" s="131"/>
      <c r="D81" s="65" t="s">
        <v>1</v>
      </c>
      <c r="E81" s="65" t="s">
        <v>2</v>
      </c>
      <c r="F81" s="131"/>
      <c r="G81" s="131"/>
      <c r="H81" s="65" t="s">
        <v>1</v>
      </c>
    </row>
    <row r="82" spans="1:8" ht="15" customHeight="1">
      <c r="A82" s="131">
        <f ca="1">INDIRECT("'Liste Articles'!$F"&amp;INT(ROW(A78)/3.5)+22)</f>
        <v>0</v>
      </c>
      <c r="B82" s="131"/>
      <c r="C82" s="131"/>
      <c r="D82" s="132">
        <f ca="1">INDIRECT("'Liste Articles'!$G"&amp;INT(ROW(A78)/3.5)+22)</f>
        <v>0</v>
      </c>
      <c r="E82" s="131">
        <f ca="1">INDIRECT("'Liste Articles'!$F"&amp;INT(ROW(A78)/3.5)+23)</f>
        <v>0</v>
      </c>
      <c r="F82" s="131"/>
      <c r="G82" s="131"/>
      <c r="H82" s="132">
        <f ca="1">INDIRECT("'Liste Articles'!$G"&amp;INT(ROW(A78)/3.5)+23)</f>
        <v>0</v>
      </c>
    </row>
    <row r="83" spans="1:8" ht="15" customHeight="1">
      <c r="A83" s="131"/>
      <c r="B83" s="131"/>
      <c r="C83" s="131"/>
      <c r="D83" s="132"/>
      <c r="E83" s="131"/>
      <c r="F83" s="131"/>
      <c r="G83" s="131"/>
      <c r="H83" s="132"/>
    </row>
    <row r="84" spans="1:8" s="67" customFormat="1" ht="15" customHeight="1">
      <c r="A84" s="133" t="s">
        <v>18</v>
      </c>
      <c r="B84" s="133"/>
      <c r="C84" s="133"/>
      <c r="D84" s="133"/>
      <c r="E84" s="133" t="s">
        <v>18</v>
      </c>
      <c r="F84" s="133"/>
      <c r="G84" s="133"/>
      <c r="H84" s="133"/>
    </row>
    <row r="85" spans="1:8" s="66" customFormat="1" ht="16.5" customHeight="1">
      <c r="A85" s="64" t="s">
        <v>52</v>
      </c>
      <c r="B85" s="134" t="s">
        <v>4</v>
      </c>
      <c r="C85" s="134"/>
      <c r="D85" s="65" t="s">
        <v>3</v>
      </c>
      <c r="E85" s="64" t="s">
        <v>52</v>
      </c>
      <c r="F85" s="134" t="s">
        <v>4</v>
      </c>
      <c r="G85" s="134"/>
      <c r="H85" s="65" t="s">
        <v>3</v>
      </c>
    </row>
    <row r="86" spans="1:8" ht="15" customHeight="1">
      <c r="A86" s="135">
        <f>'Liste Articles'!$B$5</f>
        <v>0</v>
      </c>
      <c r="B86" s="131">
        <f ca="1">INDIRECT("'Liste Articles'!$B"&amp;INT(ROW(A85)/3.5)+22)</f>
        <v>0</v>
      </c>
      <c r="C86" s="131"/>
      <c r="D86" s="131">
        <f ca="1">INDIRECT("'Liste Articles'!$A"&amp;INT(ROW(A85)/3.5)+22)</f>
        <v>25</v>
      </c>
      <c r="E86" s="135">
        <f>'Liste Articles'!$B$5</f>
        <v>0</v>
      </c>
      <c r="F86" s="131">
        <f ca="1">INDIRECT("'Liste Articles'!$B"&amp;INT(ROW(A85)/3.5)+23)</f>
        <v>0</v>
      </c>
      <c r="G86" s="131"/>
      <c r="H86" s="131">
        <f ca="1">INDIRECT("'Liste Articles'!$A"&amp;INT(ROW(A85)/3.5)+23)</f>
        <v>26</v>
      </c>
    </row>
    <row r="87" spans="1:8" ht="15" customHeight="1">
      <c r="A87" s="135"/>
      <c r="B87" s="131"/>
      <c r="C87" s="131"/>
      <c r="D87" s="131"/>
      <c r="E87" s="135"/>
      <c r="F87" s="131"/>
      <c r="G87" s="131"/>
      <c r="H87" s="131"/>
    </row>
    <row r="88" spans="1:8" s="66" customFormat="1" ht="15">
      <c r="A88" s="65" t="s">
        <v>2</v>
      </c>
      <c r="B88" s="131"/>
      <c r="C88" s="131"/>
      <c r="D88" s="65" t="s">
        <v>1</v>
      </c>
      <c r="E88" s="65" t="s">
        <v>2</v>
      </c>
      <c r="F88" s="131"/>
      <c r="G88" s="131"/>
      <c r="H88" s="65" t="s">
        <v>1</v>
      </c>
    </row>
    <row r="89" spans="1:8" ht="15" customHeight="1">
      <c r="A89" s="131">
        <f ca="1">INDIRECT("'Liste Articles'!$F"&amp;INT(ROW(A85)/3.5)+22)</f>
        <v>0</v>
      </c>
      <c r="B89" s="131"/>
      <c r="C89" s="131"/>
      <c r="D89" s="132">
        <f ca="1">INDIRECT("'Liste Articles'!$G"&amp;INT(ROW(A85)/3.5)+22)</f>
        <v>0</v>
      </c>
      <c r="E89" s="131">
        <f ca="1">INDIRECT("'Liste Articles'!$F"&amp;INT(ROW(A85)/3.5)+23)</f>
        <v>0</v>
      </c>
      <c r="F89" s="131"/>
      <c r="G89" s="131"/>
      <c r="H89" s="132">
        <f ca="1">INDIRECT("'Liste Articles'!$G"&amp;INT(ROW(A85)/3.5)+23)</f>
        <v>0</v>
      </c>
    </row>
    <row r="90" spans="1:8" ht="15" customHeight="1">
      <c r="A90" s="131"/>
      <c r="B90" s="131"/>
      <c r="C90" s="131"/>
      <c r="D90" s="132"/>
      <c r="E90" s="131"/>
      <c r="F90" s="131"/>
      <c r="G90" s="131"/>
      <c r="H90" s="132"/>
    </row>
    <row r="91" spans="1:8" s="67" customFormat="1" ht="15" customHeight="1">
      <c r="A91" s="133" t="s">
        <v>18</v>
      </c>
      <c r="B91" s="133"/>
      <c r="C91" s="133"/>
      <c r="D91" s="133"/>
      <c r="E91" s="133" t="s">
        <v>18</v>
      </c>
      <c r="F91" s="133"/>
      <c r="G91" s="133"/>
      <c r="H91" s="133"/>
    </row>
    <row r="92" spans="1:8" s="66" customFormat="1" ht="16.5" customHeight="1">
      <c r="A92" s="64" t="s">
        <v>52</v>
      </c>
      <c r="B92" s="134" t="s">
        <v>4</v>
      </c>
      <c r="C92" s="134"/>
      <c r="D92" s="65" t="s">
        <v>3</v>
      </c>
      <c r="E92" s="64" t="s">
        <v>52</v>
      </c>
      <c r="F92" s="134" t="s">
        <v>4</v>
      </c>
      <c r="G92" s="134"/>
      <c r="H92" s="65" t="s">
        <v>3</v>
      </c>
    </row>
    <row r="93" spans="1:8" ht="15" customHeight="1">
      <c r="A93" s="135">
        <f>'Liste Articles'!$B$5</f>
        <v>0</v>
      </c>
      <c r="B93" s="131">
        <f ca="1">INDIRECT("'Liste Articles'!$B"&amp;INT(ROW(A92)/3.5)+22)</f>
        <v>0</v>
      </c>
      <c r="C93" s="131"/>
      <c r="D93" s="131">
        <f ca="1">INDIRECT("'Liste Articles'!$A"&amp;INT(ROW(A92)/3.5)+22)</f>
        <v>27</v>
      </c>
      <c r="E93" s="135">
        <f>'Liste Articles'!$B$5</f>
        <v>0</v>
      </c>
      <c r="F93" s="131">
        <f ca="1">INDIRECT("'Liste Articles'!$B"&amp;INT(ROW(A92)/3.5)+23)</f>
        <v>0</v>
      </c>
      <c r="G93" s="131"/>
      <c r="H93" s="131">
        <f ca="1">INDIRECT("'Liste Articles'!$A"&amp;INT(ROW(A92)/3.5)+23)</f>
        <v>28</v>
      </c>
    </row>
    <row r="94" spans="1:8" ht="15" customHeight="1">
      <c r="A94" s="135"/>
      <c r="B94" s="131"/>
      <c r="C94" s="131"/>
      <c r="D94" s="131"/>
      <c r="E94" s="135"/>
      <c r="F94" s="131"/>
      <c r="G94" s="131"/>
      <c r="H94" s="131"/>
    </row>
    <row r="95" spans="1:8" s="66" customFormat="1" ht="15">
      <c r="A95" s="65" t="s">
        <v>2</v>
      </c>
      <c r="B95" s="131"/>
      <c r="C95" s="131"/>
      <c r="D95" s="65" t="s">
        <v>1</v>
      </c>
      <c r="E95" s="65" t="s">
        <v>2</v>
      </c>
      <c r="F95" s="131"/>
      <c r="G95" s="131"/>
      <c r="H95" s="65" t="s">
        <v>1</v>
      </c>
    </row>
    <row r="96" spans="1:8" ht="15" customHeight="1">
      <c r="A96" s="131">
        <f ca="1">INDIRECT("'Liste Articles'!$F"&amp;INT(ROW(A92)/3.5)+22)</f>
        <v>0</v>
      </c>
      <c r="B96" s="131"/>
      <c r="C96" s="131"/>
      <c r="D96" s="132">
        <f ca="1">INDIRECT("'Liste Articles'!$G"&amp;INT(ROW(A92)/3.5)+22)</f>
        <v>0</v>
      </c>
      <c r="E96" s="131">
        <f ca="1">INDIRECT("'Liste Articles'!$F"&amp;INT(ROW(A92)/3.5)+23)</f>
        <v>0</v>
      </c>
      <c r="F96" s="131"/>
      <c r="G96" s="131"/>
      <c r="H96" s="132">
        <f ca="1">INDIRECT("'Liste Articles'!$G"&amp;INT(ROW(A92)/3.5)+23)</f>
        <v>0</v>
      </c>
    </row>
    <row r="97" spans="1:8" ht="15" customHeight="1">
      <c r="A97" s="131"/>
      <c r="B97" s="131"/>
      <c r="C97" s="131"/>
      <c r="D97" s="132"/>
      <c r="E97" s="131"/>
      <c r="F97" s="131"/>
      <c r="G97" s="131"/>
      <c r="H97" s="132"/>
    </row>
    <row r="98" spans="1:8" s="67" customFormat="1" ht="15" customHeight="1">
      <c r="A98" s="133" t="s">
        <v>18</v>
      </c>
      <c r="B98" s="133"/>
      <c r="C98" s="133"/>
      <c r="D98" s="133"/>
      <c r="E98" s="133" t="s">
        <v>18</v>
      </c>
      <c r="F98" s="133"/>
      <c r="G98" s="133"/>
      <c r="H98" s="133"/>
    </row>
    <row r="99" spans="1:8" s="66" customFormat="1" ht="16.5" customHeight="1">
      <c r="A99" s="64" t="s">
        <v>52</v>
      </c>
      <c r="B99" s="134" t="s">
        <v>4</v>
      </c>
      <c r="C99" s="134"/>
      <c r="D99" s="65" t="s">
        <v>3</v>
      </c>
      <c r="E99" s="64" t="s">
        <v>52</v>
      </c>
      <c r="F99" s="134" t="s">
        <v>4</v>
      </c>
      <c r="G99" s="134"/>
      <c r="H99" s="65" t="s">
        <v>3</v>
      </c>
    </row>
    <row r="100" spans="1:8" ht="15" customHeight="1">
      <c r="A100" s="135">
        <f>'Liste Articles'!$B$5</f>
        <v>0</v>
      </c>
      <c r="B100" s="131">
        <f ca="1">INDIRECT("'Liste Articles'!$B"&amp;INT(ROW(A99)/3.5)+22)</f>
        <v>0</v>
      </c>
      <c r="C100" s="131"/>
      <c r="D100" s="131">
        <f ca="1">INDIRECT("'Liste Articles'!$A"&amp;INT(ROW(A99)/3.5)+22)</f>
        <v>29</v>
      </c>
      <c r="E100" s="135">
        <f>'Liste Articles'!$B$5</f>
        <v>0</v>
      </c>
      <c r="F100" s="131">
        <f ca="1">INDIRECT("'Liste Articles'!$B"&amp;INT(ROW(A99)/3.5)+23)</f>
        <v>0</v>
      </c>
      <c r="G100" s="131"/>
      <c r="H100" s="131">
        <f ca="1">INDIRECT("'Liste Articles'!$A"&amp;INT(ROW(A99)/3.5)+23)</f>
        <v>30</v>
      </c>
    </row>
    <row r="101" spans="1:8" ht="15" customHeight="1">
      <c r="A101" s="135"/>
      <c r="B101" s="131"/>
      <c r="C101" s="131"/>
      <c r="D101" s="131"/>
      <c r="E101" s="135"/>
      <c r="F101" s="131"/>
      <c r="G101" s="131"/>
      <c r="H101" s="131"/>
    </row>
    <row r="102" spans="1:8" s="66" customFormat="1" ht="15">
      <c r="A102" s="65" t="s">
        <v>2</v>
      </c>
      <c r="B102" s="131"/>
      <c r="C102" s="131"/>
      <c r="D102" s="65" t="s">
        <v>1</v>
      </c>
      <c r="E102" s="65" t="s">
        <v>2</v>
      </c>
      <c r="F102" s="131"/>
      <c r="G102" s="131"/>
      <c r="H102" s="65" t="s">
        <v>1</v>
      </c>
    </row>
    <row r="103" spans="1:8" ht="15" customHeight="1">
      <c r="A103" s="131">
        <f ca="1">INDIRECT("'Liste Articles'!$F"&amp;INT(ROW(A99)/3.5)+22)</f>
        <v>0</v>
      </c>
      <c r="B103" s="131"/>
      <c r="C103" s="131"/>
      <c r="D103" s="132">
        <f ca="1">INDIRECT("'Liste Articles'!$G"&amp;INT(ROW(A99)/3.5)+22)</f>
        <v>0</v>
      </c>
      <c r="E103" s="131">
        <f ca="1">INDIRECT("'Liste Articles'!$F"&amp;INT(ROW(A99)/3.5)+23)</f>
        <v>0</v>
      </c>
      <c r="F103" s="131"/>
      <c r="G103" s="131"/>
      <c r="H103" s="132">
        <f ca="1">INDIRECT("'Liste Articles'!$G"&amp;INT(ROW(A99)/3.5)+23)</f>
        <v>0</v>
      </c>
    </row>
    <row r="104" spans="1:8" ht="15" customHeight="1">
      <c r="A104" s="131"/>
      <c r="B104" s="131"/>
      <c r="C104" s="131"/>
      <c r="D104" s="132"/>
      <c r="E104" s="131"/>
      <c r="F104" s="131"/>
      <c r="G104" s="131"/>
      <c r="H104" s="132"/>
    </row>
    <row r="105" spans="1:8" s="67" customFormat="1" ht="15" customHeight="1">
      <c r="A105" s="133" t="s">
        <v>18</v>
      </c>
      <c r="B105" s="133"/>
      <c r="C105" s="133"/>
      <c r="D105" s="133"/>
      <c r="E105" s="133" t="s">
        <v>18</v>
      </c>
      <c r="F105" s="133"/>
      <c r="G105" s="133"/>
      <c r="H105" s="133"/>
    </row>
    <row r="106" spans="1:8" s="66" customFormat="1" ht="16.5" customHeight="1">
      <c r="A106" s="64" t="s">
        <v>52</v>
      </c>
      <c r="B106" s="134" t="s">
        <v>4</v>
      </c>
      <c r="C106" s="134"/>
      <c r="D106" s="65" t="s">
        <v>3</v>
      </c>
      <c r="E106" s="64" t="s">
        <v>52</v>
      </c>
      <c r="F106" s="134" t="s">
        <v>4</v>
      </c>
      <c r="G106" s="134"/>
      <c r="H106" s="65" t="s">
        <v>3</v>
      </c>
    </row>
    <row r="107" spans="1:8" ht="15" customHeight="1">
      <c r="A107" s="135">
        <f>'Liste Articles'!$B$5</f>
        <v>0</v>
      </c>
      <c r="B107" s="131">
        <f ca="1">INDIRECT("'Liste Articles'!$B"&amp;INT(ROW(A106)/3.5)+22)</f>
        <v>0</v>
      </c>
      <c r="C107" s="131"/>
      <c r="D107" s="131">
        <f ca="1">INDIRECT("'Liste Articles'!$A"&amp;INT(ROW(A106)/3.5)+22)</f>
        <v>31</v>
      </c>
      <c r="E107" s="135">
        <f>'Liste Articles'!$B$5</f>
        <v>0</v>
      </c>
      <c r="F107" s="131">
        <f ca="1">INDIRECT("'Liste Articles'!$B"&amp;INT(ROW(A106)/3.5)+23)</f>
        <v>0</v>
      </c>
      <c r="G107" s="131"/>
      <c r="H107" s="131">
        <f ca="1">INDIRECT("'Liste Articles'!$A"&amp;INT(ROW(A106)/3.5)+23)</f>
        <v>32</v>
      </c>
    </row>
    <row r="108" spans="1:8" ht="15" customHeight="1">
      <c r="A108" s="135"/>
      <c r="B108" s="131"/>
      <c r="C108" s="131"/>
      <c r="D108" s="131"/>
      <c r="E108" s="135"/>
      <c r="F108" s="131"/>
      <c r="G108" s="131"/>
      <c r="H108" s="131"/>
    </row>
    <row r="109" spans="1:8" s="66" customFormat="1" ht="15">
      <c r="A109" s="65" t="s">
        <v>2</v>
      </c>
      <c r="B109" s="131"/>
      <c r="C109" s="131"/>
      <c r="D109" s="65" t="s">
        <v>1</v>
      </c>
      <c r="E109" s="65" t="s">
        <v>2</v>
      </c>
      <c r="F109" s="131"/>
      <c r="G109" s="131"/>
      <c r="H109" s="65" t="s">
        <v>1</v>
      </c>
    </row>
    <row r="110" spans="1:8" ht="15" customHeight="1">
      <c r="A110" s="131">
        <f ca="1">INDIRECT("'Liste Articles'!$F"&amp;INT(ROW(A106)/3.5)+22)</f>
        <v>0</v>
      </c>
      <c r="B110" s="131"/>
      <c r="C110" s="131"/>
      <c r="D110" s="132">
        <f ca="1">INDIRECT("'Liste Articles'!$G"&amp;INT(ROW(A106)/3.5)+22)</f>
        <v>0</v>
      </c>
      <c r="E110" s="131">
        <f ca="1">INDIRECT("'Liste Articles'!$F"&amp;INT(ROW(A106)/3.5)+23)</f>
        <v>0</v>
      </c>
      <c r="F110" s="131"/>
      <c r="G110" s="131"/>
      <c r="H110" s="132">
        <f ca="1">INDIRECT("'Liste Articles'!$G"&amp;INT(ROW(A106)/3.5)+23)</f>
        <v>0</v>
      </c>
    </row>
    <row r="111" spans="1:8" ht="15" customHeight="1">
      <c r="A111" s="131"/>
      <c r="B111" s="131"/>
      <c r="C111" s="131"/>
      <c r="D111" s="132"/>
      <c r="E111" s="131"/>
      <c r="F111" s="131"/>
      <c r="G111" s="131"/>
      <c r="H111" s="132"/>
    </row>
    <row r="112" spans="1:8" s="67" customFormat="1" ht="15" customHeight="1">
      <c r="A112" s="133" t="s">
        <v>18</v>
      </c>
      <c r="B112" s="133"/>
      <c r="C112" s="133"/>
      <c r="D112" s="133"/>
      <c r="E112" s="133" t="s">
        <v>18</v>
      </c>
      <c r="F112" s="133"/>
      <c r="G112" s="133"/>
      <c r="H112" s="133"/>
    </row>
    <row r="113" spans="1:8" s="66" customFormat="1" ht="16.5" customHeight="1">
      <c r="A113" s="64" t="s">
        <v>52</v>
      </c>
      <c r="B113" s="134" t="s">
        <v>4</v>
      </c>
      <c r="C113" s="134"/>
      <c r="D113" s="65" t="s">
        <v>3</v>
      </c>
      <c r="E113" s="64" t="s">
        <v>52</v>
      </c>
      <c r="F113" s="134" t="s">
        <v>4</v>
      </c>
      <c r="G113" s="134"/>
      <c r="H113" s="65" t="s">
        <v>3</v>
      </c>
    </row>
    <row r="114" spans="1:8" ht="15" customHeight="1">
      <c r="A114" s="135">
        <f>'Liste Articles'!$B$5</f>
        <v>0</v>
      </c>
      <c r="B114" s="131">
        <f ca="1">INDIRECT("'Liste Articles'!$B"&amp;INT(ROW(A113)/3.5)+22)</f>
        <v>0</v>
      </c>
      <c r="C114" s="131"/>
      <c r="D114" s="131">
        <f ca="1">INDIRECT("'Liste Articles'!$A"&amp;INT(ROW(A113)/3.5)+22)</f>
        <v>33</v>
      </c>
      <c r="E114" s="135">
        <f>'Liste Articles'!$B$5</f>
        <v>0</v>
      </c>
      <c r="F114" s="131">
        <f ca="1">INDIRECT("'Liste Articles'!$B"&amp;INT(ROW(A113)/3.5)+23)</f>
        <v>0</v>
      </c>
      <c r="G114" s="131"/>
      <c r="H114" s="131">
        <f ca="1">INDIRECT("'Liste Articles'!$A"&amp;INT(ROW(A113)/3.5)+23)</f>
        <v>34</v>
      </c>
    </row>
    <row r="115" spans="1:8" ht="15" customHeight="1">
      <c r="A115" s="135"/>
      <c r="B115" s="131"/>
      <c r="C115" s="131"/>
      <c r="D115" s="131"/>
      <c r="E115" s="135"/>
      <c r="F115" s="131"/>
      <c r="G115" s="131"/>
      <c r="H115" s="131"/>
    </row>
    <row r="116" spans="1:8" s="66" customFormat="1" ht="15">
      <c r="A116" s="65" t="s">
        <v>2</v>
      </c>
      <c r="B116" s="131"/>
      <c r="C116" s="131"/>
      <c r="D116" s="65" t="s">
        <v>1</v>
      </c>
      <c r="E116" s="65" t="s">
        <v>2</v>
      </c>
      <c r="F116" s="131"/>
      <c r="G116" s="131"/>
      <c r="H116" s="65" t="s">
        <v>1</v>
      </c>
    </row>
    <row r="117" spans="1:8" ht="15" customHeight="1">
      <c r="A117" s="131">
        <f ca="1">INDIRECT("'Liste Articles'!$F"&amp;INT(ROW(A113)/3.5)+22)</f>
        <v>0</v>
      </c>
      <c r="B117" s="131"/>
      <c r="C117" s="131"/>
      <c r="D117" s="132">
        <f ca="1">INDIRECT("'Liste Articles'!$G"&amp;INT(ROW(A113)/3.5)+22)</f>
        <v>0</v>
      </c>
      <c r="E117" s="131">
        <f ca="1">INDIRECT("'Liste Articles'!$F"&amp;INT(ROW(A113)/3.5)+23)</f>
        <v>0</v>
      </c>
      <c r="F117" s="131"/>
      <c r="G117" s="131"/>
      <c r="H117" s="132">
        <f ca="1">INDIRECT("'Liste Articles'!$G"&amp;INT(ROW(A113)/3.5)+23)</f>
        <v>0</v>
      </c>
    </row>
    <row r="118" spans="1:8" ht="15" customHeight="1">
      <c r="A118" s="131"/>
      <c r="B118" s="131"/>
      <c r="C118" s="131"/>
      <c r="D118" s="132"/>
      <c r="E118" s="131"/>
      <c r="F118" s="131"/>
      <c r="G118" s="131"/>
      <c r="H118" s="132"/>
    </row>
    <row r="119" spans="1:8" s="67" customFormat="1" ht="15" customHeight="1">
      <c r="A119" s="133" t="s">
        <v>18</v>
      </c>
      <c r="B119" s="133"/>
      <c r="C119" s="133"/>
      <c r="D119" s="133"/>
      <c r="E119" s="133" t="s">
        <v>18</v>
      </c>
      <c r="F119" s="133"/>
      <c r="G119" s="133"/>
      <c r="H119" s="133"/>
    </row>
    <row r="120" spans="1:8" s="66" customFormat="1" ht="16.5" customHeight="1">
      <c r="A120" s="64" t="s">
        <v>52</v>
      </c>
      <c r="B120" s="134" t="s">
        <v>4</v>
      </c>
      <c r="C120" s="134"/>
      <c r="D120" s="65" t="s">
        <v>3</v>
      </c>
      <c r="E120" s="64" t="s">
        <v>52</v>
      </c>
      <c r="F120" s="134" t="s">
        <v>4</v>
      </c>
      <c r="G120" s="134"/>
      <c r="H120" s="65" t="s">
        <v>3</v>
      </c>
    </row>
    <row r="121" spans="1:8" ht="15" customHeight="1">
      <c r="A121" s="135">
        <f>'Liste Articles'!$B$5</f>
        <v>0</v>
      </c>
      <c r="B121" s="131">
        <f ca="1">INDIRECT("'Liste Articles'!$B"&amp;INT(ROW(A120)/3.5)+22)</f>
        <v>0</v>
      </c>
      <c r="C121" s="131"/>
      <c r="D121" s="131">
        <f ca="1">INDIRECT("'Liste Articles'!$A"&amp;INT(ROW(A120)/3.5)+22)</f>
        <v>35</v>
      </c>
      <c r="E121" s="135">
        <f>'Liste Articles'!$B$5</f>
        <v>0</v>
      </c>
      <c r="F121" s="131">
        <f ca="1">INDIRECT("'Liste Articles'!$B"&amp;INT(ROW(A120)/3.5)+23)</f>
        <v>0</v>
      </c>
      <c r="G121" s="131"/>
      <c r="H121" s="131">
        <f ca="1">INDIRECT("'Liste Articles'!$A"&amp;INT(ROW(A120)/3.5)+23)</f>
        <v>36</v>
      </c>
    </row>
    <row r="122" spans="1:8" ht="15" customHeight="1">
      <c r="A122" s="135"/>
      <c r="B122" s="131"/>
      <c r="C122" s="131"/>
      <c r="D122" s="131"/>
      <c r="E122" s="135"/>
      <c r="F122" s="131"/>
      <c r="G122" s="131"/>
      <c r="H122" s="131"/>
    </row>
    <row r="123" spans="1:8" s="66" customFormat="1" ht="15">
      <c r="A123" s="65" t="s">
        <v>2</v>
      </c>
      <c r="B123" s="131"/>
      <c r="C123" s="131"/>
      <c r="D123" s="65" t="s">
        <v>1</v>
      </c>
      <c r="E123" s="65" t="s">
        <v>2</v>
      </c>
      <c r="F123" s="131"/>
      <c r="G123" s="131"/>
      <c r="H123" s="65" t="s">
        <v>1</v>
      </c>
    </row>
    <row r="124" spans="1:8" ht="15" customHeight="1">
      <c r="A124" s="131">
        <f ca="1">INDIRECT("'Liste Articles'!$F"&amp;INT(ROW(A120)/3.5)+22)</f>
        <v>0</v>
      </c>
      <c r="B124" s="131"/>
      <c r="C124" s="131"/>
      <c r="D124" s="132">
        <f ca="1">INDIRECT("'Liste Articles'!$G"&amp;INT(ROW(A120)/3.5)+22)</f>
        <v>0</v>
      </c>
      <c r="E124" s="131">
        <f ca="1">INDIRECT("'Liste Articles'!$F"&amp;INT(ROW(A120)/3.5)+23)</f>
        <v>0</v>
      </c>
      <c r="F124" s="131"/>
      <c r="G124" s="131"/>
      <c r="H124" s="132">
        <f ca="1">INDIRECT("'Liste Articles'!$G"&amp;INT(ROW(A120)/3.5)+23)</f>
        <v>0</v>
      </c>
    </row>
    <row r="125" spans="1:8" ht="15" customHeight="1">
      <c r="A125" s="131"/>
      <c r="B125" s="131"/>
      <c r="C125" s="131"/>
      <c r="D125" s="132"/>
      <c r="E125" s="131"/>
      <c r="F125" s="131"/>
      <c r="G125" s="131"/>
      <c r="H125" s="132"/>
    </row>
    <row r="126" spans="1:8" s="67" customFormat="1" ht="15" customHeight="1">
      <c r="A126" s="133" t="s">
        <v>18</v>
      </c>
      <c r="B126" s="133"/>
      <c r="C126" s="133"/>
      <c r="D126" s="133"/>
      <c r="E126" s="133" t="s">
        <v>18</v>
      </c>
      <c r="F126" s="133"/>
      <c r="G126" s="133"/>
      <c r="H126" s="133"/>
    </row>
    <row r="127" spans="1:8" s="66" customFormat="1" ht="16.5" customHeight="1">
      <c r="A127" s="64" t="s">
        <v>52</v>
      </c>
      <c r="B127" s="129" t="s">
        <v>4</v>
      </c>
      <c r="C127" s="130"/>
      <c r="D127" s="65" t="s">
        <v>3</v>
      </c>
      <c r="E127" s="64" t="s">
        <v>52</v>
      </c>
      <c r="F127" s="129" t="s">
        <v>4</v>
      </c>
      <c r="G127" s="130"/>
      <c r="H127" s="65" t="s">
        <v>3</v>
      </c>
    </row>
    <row r="128" spans="1:8" ht="15" customHeight="1">
      <c r="A128" s="122">
        <f>'Liste Articles'!$B$5</f>
        <v>0</v>
      </c>
      <c r="B128" s="115">
        <f ca="1">INDIRECT("'Liste Articles'!$B"&amp;INT(ROW(A127)/3.5)+22)</f>
        <v>0</v>
      </c>
      <c r="C128" s="116"/>
      <c r="D128" s="120">
        <f ca="1">INDIRECT("'Liste Articles'!$A"&amp;INT(ROW(A127)/3.5)+22)</f>
        <v>37</v>
      </c>
      <c r="E128" s="122">
        <f>'Liste Articles'!$B$5</f>
        <v>0</v>
      </c>
      <c r="F128" s="115">
        <f ca="1">INDIRECT("'Liste Articles'!$B"&amp;INT(ROW(A127)/3.5)+23)</f>
        <v>0</v>
      </c>
      <c r="G128" s="116"/>
      <c r="H128" s="120">
        <f ca="1">INDIRECT("'Liste Articles'!$A"&amp;INT(ROW(A127)/3.5)+23)</f>
        <v>38</v>
      </c>
    </row>
    <row r="129" spans="1:8" ht="15" customHeight="1">
      <c r="A129" s="123"/>
      <c r="B129" s="117"/>
      <c r="C129" s="96"/>
      <c r="D129" s="121"/>
      <c r="E129" s="123"/>
      <c r="F129" s="117"/>
      <c r="G129" s="96"/>
      <c r="H129" s="121"/>
    </row>
    <row r="130" spans="1:8" s="66" customFormat="1" ht="15">
      <c r="A130" s="65" t="s">
        <v>2</v>
      </c>
      <c r="B130" s="117"/>
      <c r="C130" s="96"/>
      <c r="D130" s="65" t="s">
        <v>1</v>
      </c>
      <c r="E130" s="65" t="s">
        <v>2</v>
      </c>
      <c r="F130" s="117"/>
      <c r="G130" s="96"/>
      <c r="H130" s="65" t="s">
        <v>1</v>
      </c>
    </row>
    <row r="131" spans="1:8" ht="15" customHeight="1">
      <c r="A131" s="120">
        <f ca="1">INDIRECT("'Liste Articles'!$F"&amp;INT(ROW(A127)/3.5)+22)</f>
        <v>0</v>
      </c>
      <c r="B131" s="117"/>
      <c r="C131" s="96"/>
      <c r="D131" s="124">
        <f ca="1">INDIRECT("'Liste Articles'!$G"&amp;INT(ROW(A127)/3.5)+22)</f>
        <v>0</v>
      </c>
      <c r="E131" s="120">
        <f ca="1">INDIRECT("'Liste Articles'!$F"&amp;INT(ROW(A127)/3.5)+23)</f>
        <v>0</v>
      </c>
      <c r="F131" s="117"/>
      <c r="G131" s="96"/>
      <c r="H131" s="124">
        <f ca="1">INDIRECT("'Liste Articles'!$G"&amp;INT(ROW(A127)/3.5)+23)</f>
        <v>0</v>
      </c>
    </row>
    <row r="132" spans="1:8" ht="15" customHeight="1">
      <c r="A132" s="121"/>
      <c r="B132" s="118"/>
      <c r="C132" s="119"/>
      <c r="D132" s="125"/>
      <c r="E132" s="121"/>
      <c r="F132" s="118"/>
      <c r="G132" s="119"/>
      <c r="H132" s="125"/>
    </row>
    <row r="133" spans="1:8" s="67" customFormat="1" ht="15" customHeight="1">
      <c r="A133" s="126" t="s">
        <v>18</v>
      </c>
      <c r="B133" s="127"/>
      <c r="C133" s="127"/>
      <c r="D133" s="128"/>
      <c r="E133" s="126" t="s">
        <v>18</v>
      </c>
      <c r="F133" s="127"/>
      <c r="G133" s="127"/>
      <c r="H133" s="128"/>
    </row>
    <row r="134" spans="1:8" s="66" customFormat="1" ht="16.5" customHeight="1">
      <c r="A134" s="64" t="s">
        <v>52</v>
      </c>
      <c r="B134" s="129" t="s">
        <v>4</v>
      </c>
      <c r="C134" s="130"/>
      <c r="D134" s="65" t="s">
        <v>3</v>
      </c>
      <c r="E134" s="64" t="s">
        <v>52</v>
      </c>
      <c r="F134" s="129" t="s">
        <v>4</v>
      </c>
      <c r="G134" s="130"/>
      <c r="H134" s="65" t="s">
        <v>3</v>
      </c>
    </row>
    <row r="135" spans="1:8" ht="15" customHeight="1">
      <c r="A135" s="122">
        <f>'Liste Articles'!$B$5</f>
        <v>0</v>
      </c>
      <c r="B135" s="115">
        <f ca="1">INDIRECT("'Liste Articles'!$B"&amp;INT(ROW(A134)/3.5)+22)</f>
        <v>0</v>
      </c>
      <c r="C135" s="116"/>
      <c r="D135" s="120">
        <f ca="1">INDIRECT("'Liste Articles'!$A"&amp;INT(ROW(A134)/3.5)+22)</f>
        <v>39</v>
      </c>
      <c r="E135" s="122">
        <f>'Liste Articles'!$B$5</f>
        <v>0</v>
      </c>
      <c r="F135" s="115">
        <f ca="1">INDIRECT("'Liste Articles'!$B"&amp;INT(ROW(A134)/3.5)+23)</f>
        <v>0</v>
      </c>
      <c r="G135" s="116"/>
      <c r="H135" s="120">
        <f ca="1">INDIRECT("'Liste Articles'!$A"&amp;INT(ROW(A134)/3.5)+23)</f>
        <v>40</v>
      </c>
    </row>
    <row r="136" spans="1:8" ht="15" customHeight="1">
      <c r="A136" s="123"/>
      <c r="B136" s="117"/>
      <c r="C136" s="96"/>
      <c r="D136" s="121"/>
      <c r="E136" s="123"/>
      <c r="F136" s="117"/>
      <c r="G136" s="96"/>
      <c r="H136" s="121"/>
    </row>
    <row r="137" spans="1:8" s="66" customFormat="1" ht="15">
      <c r="A137" s="65" t="s">
        <v>2</v>
      </c>
      <c r="B137" s="117"/>
      <c r="C137" s="96"/>
      <c r="D137" s="65" t="s">
        <v>1</v>
      </c>
      <c r="E137" s="65" t="s">
        <v>2</v>
      </c>
      <c r="F137" s="117"/>
      <c r="G137" s="96"/>
      <c r="H137" s="65" t="s">
        <v>1</v>
      </c>
    </row>
    <row r="138" spans="1:8" ht="15" customHeight="1">
      <c r="A138" s="120">
        <f ca="1">INDIRECT("'Liste Articles'!$F"&amp;INT(ROW(A134)/3.5)+22)</f>
        <v>0</v>
      </c>
      <c r="B138" s="117"/>
      <c r="C138" s="96"/>
      <c r="D138" s="124">
        <f ca="1">INDIRECT("'Liste Articles'!$G"&amp;INT(ROW(A134)/3.5)+22)</f>
        <v>0</v>
      </c>
      <c r="E138" s="120">
        <f ca="1">INDIRECT("'Liste Articles'!$F"&amp;INT(ROW(A134)/3.5)+23)</f>
        <v>0</v>
      </c>
      <c r="F138" s="117"/>
      <c r="G138" s="96"/>
      <c r="H138" s="124">
        <f ca="1">INDIRECT("'Liste Articles'!$G"&amp;INT(ROW(A134)/3.5)+23)</f>
        <v>0</v>
      </c>
    </row>
    <row r="139" spans="1:8" ht="15" customHeight="1">
      <c r="A139" s="121"/>
      <c r="B139" s="118"/>
      <c r="C139" s="119"/>
      <c r="D139" s="125"/>
      <c r="E139" s="121"/>
      <c r="F139" s="118"/>
      <c r="G139" s="119"/>
      <c r="H139" s="125"/>
    </row>
    <row r="140" spans="1:8" s="67" customFormat="1" ht="15" customHeight="1">
      <c r="A140" s="126" t="s">
        <v>18</v>
      </c>
      <c r="B140" s="127"/>
      <c r="C140" s="127"/>
      <c r="D140" s="128"/>
      <c r="E140" s="126" t="s">
        <v>18</v>
      </c>
      <c r="F140" s="127"/>
      <c r="G140" s="127"/>
      <c r="H140" s="128"/>
    </row>
    <row r="141" spans="1:8" ht="18" customHeight="1" hidden="1">
      <c r="A141" s="16" t="s">
        <v>52</v>
      </c>
      <c r="B141" s="136" t="s">
        <v>4</v>
      </c>
      <c r="C141" s="137"/>
      <c r="D141" s="15" t="s">
        <v>3</v>
      </c>
      <c r="E141" s="16" t="s">
        <v>52</v>
      </c>
      <c r="F141" s="136" t="s">
        <v>4</v>
      </c>
      <c r="G141" s="137"/>
      <c r="H141" s="15" t="s">
        <v>3</v>
      </c>
    </row>
    <row r="142" spans="1:8" ht="15" customHeight="1" hidden="1">
      <c r="A142" s="122">
        <f>'Liste Articles'!$B$5</f>
        <v>0</v>
      </c>
      <c r="B142" s="115">
        <f ca="1">INDIRECT("'Liste Articles'!$B"&amp;INT(ROW(A141)/3.5)+22)</f>
        <v>0</v>
      </c>
      <c r="C142" s="116"/>
      <c r="D142" s="120" t="str">
        <f ca="1">INDIRECT("'Liste Articles'!$A"&amp;INT(ROW(A141)/3.5)+22)</f>
        <v>ARTICLES  VETEMENTS</v>
      </c>
      <c r="E142" s="122">
        <f>'Liste Articles'!$B$5</f>
        <v>0</v>
      </c>
      <c r="F142" s="115">
        <f ca="1">INDIRECT("'Liste Articles'!$B"&amp;INT(ROW(A141)/3.5)+23)</f>
        <v>0</v>
      </c>
      <c r="G142" s="116"/>
      <c r="H142" s="120">
        <f ca="1">INDIRECT("'Liste Articles'!$A"&amp;INT(ROW(A141)/3.5)+23)</f>
        <v>0</v>
      </c>
    </row>
    <row r="143" spans="1:8" ht="15" customHeight="1" hidden="1">
      <c r="A143" s="123"/>
      <c r="B143" s="117"/>
      <c r="C143" s="96"/>
      <c r="D143" s="121"/>
      <c r="E143" s="123"/>
      <c r="F143" s="117"/>
      <c r="G143" s="96"/>
      <c r="H143" s="121"/>
    </row>
    <row r="144" spans="1:8" ht="33" hidden="1">
      <c r="A144" s="15" t="s">
        <v>2</v>
      </c>
      <c r="B144" s="117"/>
      <c r="C144" s="96"/>
      <c r="D144" s="15" t="s">
        <v>1</v>
      </c>
      <c r="E144" s="15" t="s">
        <v>2</v>
      </c>
      <c r="F144" s="117"/>
      <c r="G144" s="96"/>
      <c r="H144" s="15" t="s">
        <v>1</v>
      </c>
    </row>
    <row r="145" spans="1:8" ht="15" customHeight="1" hidden="1">
      <c r="A145" s="120">
        <f ca="1">INDIRECT("'Liste Articles'!$F"&amp;INT(ROW(A141)/3.5)+22)</f>
        <v>0</v>
      </c>
      <c r="B145" s="117"/>
      <c r="C145" s="96"/>
      <c r="D145" s="124">
        <f ca="1">INDIRECT("'Liste Articles'!$G"&amp;INT(ROW(A141)/3.5)+22)</f>
        <v>0</v>
      </c>
      <c r="E145" s="120">
        <f ca="1">INDIRECT("'Liste Articles'!$F"&amp;INT(ROW(A141)/3.5)+23)</f>
        <v>0</v>
      </c>
      <c r="F145" s="117"/>
      <c r="G145" s="96"/>
      <c r="H145" s="124">
        <f ca="1">INDIRECT("'Liste Articles'!$G"&amp;INT(ROW(A141)/3.5)+23)</f>
        <v>0</v>
      </c>
    </row>
    <row r="146" spans="1:8" ht="15" customHeight="1" hidden="1">
      <c r="A146" s="121"/>
      <c r="B146" s="118"/>
      <c r="C146" s="119"/>
      <c r="D146" s="125"/>
      <c r="E146" s="121"/>
      <c r="F146" s="118"/>
      <c r="G146" s="119"/>
      <c r="H146" s="125"/>
    </row>
    <row r="147" spans="1:8" ht="15" customHeight="1" hidden="1">
      <c r="A147" s="138" t="s">
        <v>18</v>
      </c>
      <c r="B147" s="139"/>
      <c r="C147" s="139"/>
      <c r="D147" s="140"/>
      <c r="E147" s="138" t="s">
        <v>18</v>
      </c>
      <c r="F147" s="139"/>
      <c r="G147" s="139"/>
      <c r="H147" s="140"/>
    </row>
    <row r="148" spans="1:8" ht="18" customHeight="1" hidden="1">
      <c r="A148" s="16" t="s">
        <v>52</v>
      </c>
      <c r="B148" s="136" t="s">
        <v>4</v>
      </c>
      <c r="C148" s="137"/>
      <c r="D148" s="15" t="s">
        <v>3</v>
      </c>
      <c r="E148" s="16" t="s">
        <v>52</v>
      </c>
      <c r="F148" s="136" t="s">
        <v>4</v>
      </c>
      <c r="G148" s="137"/>
      <c r="H148" s="15" t="s">
        <v>3</v>
      </c>
    </row>
    <row r="149" spans="1:8" ht="15" customHeight="1" hidden="1">
      <c r="A149" s="122">
        <f>'Liste Articles'!$B$5</f>
        <v>0</v>
      </c>
      <c r="B149" s="115">
        <f ca="1">INDIRECT("'Liste Articles'!$B"&amp;INT(ROW(A148)/3.5)+22)</f>
        <v>0</v>
      </c>
      <c r="C149" s="116"/>
      <c r="D149" s="120">
        <f ca="1">INDIRECT("'Liste Articles'!$A"&amp;INT(ROW(A148)/3.5)+22)</f>
        <v>0</v>
      </c>
      <c r="E149" s="122">
        <f>'Liste Articles'!$B$5</f>
        <v>0</v>
      </c>
      <c r="F149" s="115" t="str">
        <f ca="1">INDIRECT("'Liste Articles'!$B"&amp;INT(ROW(A148)/3.5)+23)</f>
        <v>Description Article</v>
      </c>
      <c r="G149" s="116"/>
      <c r="H149" s="120" t="str">
        <f ca="1">INDIRECT("'Liste Articles'!$A"&amp;INT(ROW(A148)/3.5)+23)</f>
        <v>N° Article</v>
      </c>
    </row>
    <row r="150" spans="1:8" ht="15" customHeight="1" hidden="1">
      <c r="A150" s="123"/>
      <c r="B150" s="117"/>
      <c r="C150" s="96"/>
      <c r="D150" s="121"/>
      <c r="E150" s="123"/>
      <c r="F150" s="117"/>
      <c r="G150" s="96"/>
      <c r="H150" s="121"/>
    </row>
    <row r="151" spans="1:8" ht="33" hidden="1">
      <c r="A151" s="15" t="s">
        <v>2</v>
      </c>
      <c r="B151" s="117"/>
      <c r="C151" s="96"/>
      <c r="D151" s="15" t="s">
        <v>1</v>
      </c>
      <c r="E151" s="15" t="s">
        <v>2</v>
      </c>
      <c r="F151" s="117"/>
      <c r="G151" s="96"/>
      <c r="H151" s="15" t="s">
        <v>1</v>
      </c>
    </row>
    <row r="152" spans="1:8" ht="15" customHeight="1" hidden="1">
      <c r="A152" s="120">
        <f ca="1">INDIRECT("'Liste Articles'!$F"&amp;INT(ROW(A148)/3.5)+22)</f>
        <v>0</v>
      </c>
      <c r="B152" s="117"/>
      <c r="C152" s="96"/>
      <c r="D152" s="124">
        <f ca="1">INDIRECT("'Liste Articles'!$G"&amp;INT(ROW(A148)/3.5)+22)</f>
        <v>0</v>
      </c>
      <c r="E152" s="120" t="str">
        <f ca="1">INDIRECT("'Liste Articles'!$F"&amp;INT(ROW(A148)/3.5)+23)</f>
        <v>Age/Taille</v>
      </c>
      <c r="F152" s="117"/>
      <c r="G152" s="96"/>
      <c r="H152" s="124" t="str">
        <f ca="1">INDIRECT("'Liste Articles'!$G"&amp;INT(ROW(A148)/3.5)+23)</f>
        <v>Prix</v>
      </c>
    </row>
    <row r="153" spans="1:8" ht="15" customHeight="1" hidden="1">
      <c r="A153" s="121"/>
      <c r="B153" s="118"/>
      <c r="C153" s="119"/>
      <c r="D153" s="125"/>
      <c r="E153" s="121"/>
      <c r="F153" s="118"/>
      <c r="G153" s="119"/>
      <c r="H153" s="125"/>
    </row>
    <row r="154" spans="1:8" ht="15" customHeight="1" hidden="1">
      <c r="A154" s="138" t="s">
        <v>18</v>
      </c>
      <c r="B154" s="139"/>
      <c r="C154" s="139"/>
      <c r="D154" s="140"/>
      <c r="E154" s="138" t="s">
        <v>18</v>
      </c>
      <c r="F154" s="139"/>
      <c r="G154" s="139"/>
      <c r="H154" s="140"/>
    </row>
    <row r="155" spans="1:8" s="66" customFormat="1" ht="16.5" hidden="1">
      <c r="A155" s="64" t="s">
        <v>52</v>
      </c>
      <c r="B155" s="134" t="s">
        <v>4</v>
      </c>
      <c r="C155" s="134"/>
      <c r="D155" s="65" t="s">
        <v>3</v>
      </c>
      <c r="E155" s="64" t="s">
        <v>52</v>
      </c>
      <c r="F155" s="134" t="s">
        <v>4</v>
      </c>
      <c r="G155" s="134"/>
      <c r="H155" s="65" t="s">
        <v>3</v>
      </c>
    </row>
    <row r="156" spans="1:8" ht="15" hidden="1">
      <c r="A156" s="135">
        <f>'Liste Articles'!$B$5</f>
        <v>0</v>
      </c>
      <c r="B156" s="131">
        <f ca="1">INDIRECT("'Liste Articles'!$B"&amp;INT(ROW(A155)/3.5)+22)</f>
        <v>0</v>
      </c>
      <c r="C156" s="131"/>
      <c r="D156" s="131">
        <f ca="1">INDIRECT("'Liste Articles'!$A"&amp;INT(ROW(A155)/3.5)+22)</f>
        <v>41</v>
      </c>
      <c r="E156" s="135">
        <f>'Liste Articles'!$B$5</f>
        <v>0</v>
      </c>
      <c r="F156" s="131">
        <f ca="1">INDIRECT("'Liste Articles'!$B"&amp;INT(ROW(A155)/3.5)+23)</f>
        <v>0</v>
      </c>
      <c r="G156" s="131"/>
      <c r="H156" s="131">
        <f ca="1">INDIRECT("'Liste Articles'!$A"&amp;INT(ROW(A155)/3.5)+23)</f>
        <v>42</v>
      </c>
    </row>
    <row r="157" spans="1:8" ht="15" hidden="1">
      <c r="A157" s="135"/>
      <c r="B157" s="131"/>
      <c r="C157" s="131"/>
      <c r="D157" s="131"/>
      <c r="E157" s="135"/>
      <c r="F157" s="131"/>
      <c r="G157" s="131"/>
      <c r="H157" s="131"/>
    </row>
    <row r="158" spans="1:8" s="66" customFormat="1" ht="15" hidden="1">
      <c r="A158" s="65" t="s">
        <v>2</v>
      </c>
      <c r="B158" s="131"/>
      <c r="C158" s="131"/>
      <c r="D158" s="65" t="s">
        <v>1</v>
      </c>
      <c r="E158" s="65" t="s">
        <v>2</v>
      </c>
      <c r="F158" s="131"/>
      <c r="G158" s="131"/>
      <c r="H158" s="65" t="s">
        <v>1</v>
      </c>
    </row>
    <row r="159" spans="1:8" ht="15" hidden="1">
      <c r="A159" s="131">
        <f ca="1">INDIRECT("'Liste Articles'!$F"&amp;INT(ROW(A155)/3.5)+22)</f>
        <v>0</v>
      </c>
      <c r="B159" s="131"/>
      <c r="C159" s="131"/>
      <c r="D159" s="132">
        <f ca="1">INDIRECT("'Liste Articles'!$G"&amp;INT(ROW(A155)/3.5)+22)</f>
        <v>0</v>
      </c>
      <c r="E159" s="131">
        <f ca="1">INDIRECT("'Liste Articles'!$F"&amp;INT(ROW(A155)/3.5)+23)</f>
        <v>0</v>
      </c>
      <c r="F159" s="131"/>
      <c r="G159" s="131"/>
      <c r="H159" s="132">
        <f ca="1">INDIRECT("'Liste Articles'!$G"&amp;INT(ROW(A155)/3.5)+23)</f>
        <v>0</v>
      </c>
    </row>
    <row r="160" spans="1:8" ht="15" hidden="1">
      <c r="A160" s="131"/>
      <c r="B160" s="131"/>
      <c r="C160" s="131"/>
      <c r="D160" s="132"/>
      <c r="E160" s="131"/>
      <c r="F160" s="131"/>
      <c r="G160" s="131"/>
      <c r="H160" s="132"/>
    </row>
    <row r="161" spans="1:8" s="67" customFormat="1" ht="9" hidden="1">
      <c r="A161" s="133" t="s">
        <v>18</v>
      </c>
      <c r="B161" s="133"/>
      <c r="C161" s="133"/>
      <c r="D161" s="133"/>
      <c r="E161" s="133" t="s">
        <v>18</v>
      </c>
      <c r="F161" s="133"/>
      <c r="G161" s="133"/>
      <c r="H161" s="133"/>
    </row>
    <row r="162" spans="1:8" s="66" customFormat="1" ht="16.5" hidden="1">
      <c r="A162" s="64" t="s">
        <v>52</v>
      </c>
      <c r="B162" s="134" t="s">
        <v>4</v>
      </c>
      <c r="C162" s="134"/>
      <c r="D162" s="65" t="s">
        <v>3</v>
      </c>
      <c r="E162" s="64" t="s">
        <v>52</v>
      </c>
      <c r="F162" s="134" t="s">
        <v>4</v>
      </c>
      <c r="G162" s="134"/>
      <c r="H162" s="65" t="s">
        <v>3</v>
      </c>
    </row>
    <row r="163" spans="1:8" ht="15" hidden="1">
      <c r="A163" s="135">
        <f>'Liste Articles'!$B$5</f>
        <v>0</v>
      </c>
      <c r="B163" s="131">
        <f ca="1">INDIRECT("'Liste Articles'!$B"&amp;INT(ROW(A162)/3.5)+22)</f>
        <v>0</v>
      </c>
      <c r="C163" s="131"/>
      <c r="D163" s="131">
        <f ca="1">INDIRECT("'Liste Articles'!$A"&amp;INT(ROW(A162)/3.5)+22)</f>
        <v>43</v>
      </c>
      <c r="E163" s="135">
        <f>'Liste Articles'!$B$5</f>
        <v>0</v>
      </c>
      <c r="F163" s="131">
        <f ca="1">INDIRECT("'Liste Articles'!$B"&amp;INT(ROW(A162)/3.5)+23)</f>
        <v>0</v>
      </c>
      <c r="G163" s="131"/>
      <c r="H163" s="131">
        <f ca="1">INDIRECT("'Liste Articles'!$A"&amp;INT(ROW(A162)/3.5)+23)</f>
        <v>44</v>
      </c>
    </row>
    <row r="164" spans="1:8" ht="15" hidden="1">
      <c r="A164" s="135"/>
      <c r="B164" s="131"/>
      <c r="C164" s="131"/>
      <c r="D164" s="131"/>
      <c r="E164" s="135"/>
      <c r="F164" s="131"/>
      <c r="G164" s="131"/>
      <c r="H164" s="131"/>
    </row>
    <row r="165" spans="1:8" s="66" customFormat="1" ht="15" hidden="1">
      <c r="A165" s="65" t="s">
        <v>2</v>
      </c>
      <c r="B165" s="131"/>
      <c r="C165" s="131"/>
      <c r="D165" s="65" t="s">
        <v>1</v>
      </c>
      <c r="E165" s="65" t="s">
        <v>2</v>
      </c>
      <c r="F165" s="131"/>
      <c r="G165" s="131"/>
      <c r="H165" s="65" t="s">
        <v>1</v>
      </c>
    </row>
    <row r="166" spans="1:8" ht="15" hidden="1">
      <c r="A166" s="131">
        <f ca="1">INDIRECT("'Liste Articles'!$F"&amp;INT(ROW(A162)/3.5)+22)</f>
        <v>0</v>
      </c>
      <c r="B166" s="131"/>
      <c r="C166" s="131"/>
      <c r="D166" s="132">
        <f ca="1">INDIRECT("'Liste Articles'!$G"&amp;INT(ROW(A162)/3.5)+22)</f>
        <v>0</v>
      </c>
      <c r="E166" s="131">
        <f ca="1">INDIRECT("'Liste Articles'!$F"&amp;INT(ROW(A162)/3.5)+23)</f>
        <v>0</v>
      </c>
      <c r="F166" s="131"/>
      <c r="G166" s="131"/>
      <c r="H166" s="132">
        <f ca="1">INDIRECT("'Liste Articles'!$G"&amp;INT(ROW(A162)/3.5)+23)</f>
        <v>0</v>
      </c>
    </row>
    <row r="167" spans="1:8" ht="15" hidden="1">
      <c r="A167" s="131"/>
      <c r="B167" s="131"/>
      <c r="C167" s="131"/>
      <c r="D167" s="132"/>
      <c r="E167" s="131"/>
      <c r="F167" s="131"/>
      <c r="G167" s="131"/>
      <c r="H167" s="132"/>
    </row>
    <row r="168" spans="1:8" s="67" customFormat="1" ht="9" hidden="1">
      <c r="A168" s="133" t="s">
        <v>18</v>
      </c>
      <c r="B168" s="133"/>
      <c r="C168" s="133"/>
      <c r="D168" s="133"/>
      <c r="E168" s="133" t="s">
        <v>18</v>
      </c>
      <c r="F168" s="133"/>
      <c r="G168" s="133"/>
      <c r="H168" s="133"/>
    </row>
    <row r="169" spans="1:8" s="66" customFormat="1" ht="16.5" hidden="1">
      <c r="A169" s="64" t="s">
        <v>52</v>
      </c>
      <c r="B169" s="134" t="s">
        <v>4</v>
      </c>
      <c r="C169" s="134"/>
      <c r="D169" s="65" t="s">
        <v>3</v>
      </c>
      <c r="E169" s="64" t="s">
        <v>52</v>
      </c>
      <c r="F169" s="134" t="s">
        <v>4</v>
      </c>
      <c r="G169" s="134"/>
      <c r="H169" s="65" t="s">
        <v>3</v>
      </c>
    </row>
    <row r="170" spans="1:8" ht="15" hidden="1">
      <c r="A170" s="135">
        <f>'Liste Articles'!$B$5</f>
        <v>0</v>
      </c>
      <c r="B170" s="131">
        <f ca="1">INDIRECT("'Liste Articles'!$B"&amp;INT(ROW(A169)/3.5)+22)</f>
        <v>0</v>
      </c>
      <c r="C170" s="131"/>
      <c r="D170" s="131">
        <f ca="1">INDIRECT("'Liste Articles'!$A"&amp;INT(ROW(A169)/3.5)+22)</f>
        <v>45</v>
      </c>
      <c r="E170" s="135">
        <f>'Liste Articles'!$B$5</f>
        <v>0</v>
      </c>
      <c r="F170" s="131">
        <f ca="1">INDIRECT("'Liste Articles'!$B"&amp;INT(ROW(A169)/3.5)+23)</f>
        <v>0</v>
      </c>
      <c r="G170" s="131"/>
      <c r="H170" s="131">
        <f ca="1">INDIRECT("'Liste Articles'!$A"&amp;INT(ROW(A169)/3.5)+23)</f>
        <v>46</v>
      </c>
    </row>
    <row r="171" spans="1:8" ht="15" hidden="1">
      <c r="A171" s="135"/>
      <c r="B171" s="131"/>
      <c r="C171" s="131"/>
      <c r="D171" s="131"/>
      <c r="E171" s="135"/>
      <c r="F171" s="131"/>
      <c r="G171" s="131"/>
      <c r="H171" s="131"/>
    </row>
    <row r="172" spans="1:8" s="66" customFormat="1" ht="15" hidden="1">
      <c r="A172" s="65" t="s">
        <v>2</v>
      </c>
      <c r="B172" s="131"/>
      <c r="C172" s="131"/>
      <c r="D172" s="65" t="s">
        <v>1</v>
      </c>
      <c r="E172" s="65" t="s">
        <v>2</v>
      </c>
      <c r="F172" s="131"/>
      <c r="G172" s="131"/>
      <c r="H172" s="65" t="s">
        <v>1</v>
      </c>
    </row>
    <row r="173" spans="1:8" ht="15" hidden="1">
      <c r="A173" s="131">
        <f ca="1">INDIRECT("'Liste Articles'!$F"&amp;INT(ROW(A169)/3.5)+22)</f>
        <v>0</v>
      </c>
      <c r="B173" s="131"/>
      <c r="C173" s="131"/>
      <c r="D173" s="132">
        <f ca="1">INDIRECT("'Liste Articles'!$G"&amp;INT(ROW(A169)/3.5)+22)</f>
        <v>0</v>
      </c>
      <c r="E173" s="131">
        <f ca="1">INDIRECT("'Liste Articles'!$F"&amp;INT(ROW(A169)/3.5)+23)</f>
        <v>0</v>
      </c>
      <c r="F173" s="131"/>
      <c r="G173" s="131"/>
      <c r="H173" s="132">
        <f ca="1">INDIRECT("'Liste Articles'!$G"&amp;INT(ROW(A169)/3.5)+23)</f>
        <v>0</v>
      </c>
    </row>
    <row r="174" spans="1:8" ht="15" hidden="1">
      <c r="A174" s="131"/>
      <c r="B174" s="131"/>
      <c r="C174" s="131"/>
      <c r="D174" s="132"/>
      <c r="E174" s="131"/>
      <c r="F174" s="131"/>
      <c r="G174" s="131"/>
      <c r="H174" s="132"/>
    </row>
    <row r="175" spans="1:8" s="67" customFormat="1" ht="9" hidden="1">
      <c r="A175" s="133" t="s">
        <v>18</v>
      </c>
      <c r="B175" s="133"/>
      <c r="C175" s="133"/>
      <c r="D175" s="133"/>
      <c r="E175" s="133" t="s">
        <v>18</v>
      </c>
      <c r="F175" s="133"/>
      <c r="G175" s="133"/>
      <c r="H175" s="133"/>
    </row>
    <row r="176" spans="1:8" s="66" customFormat="1" ht="16.5" hidden="1">
      <c r="A176" s="64" t="s">
        <v>52</v>
      </c>
      <c r="B176" s="134" t="s">
        <v>4</v>
      </c>
      <c r="C176" s="134"/>
      <c r="D176" s="65" t="s">
        <v>3</v>
      </c>
      <c r="E176" s="64" t="s">
        <v>52</v>
      </c>
      <c r="F176" s="134" t="s">
        <v>4</v>
      </c>
      <c r="G176" s="134"/>
      <c r="H176" s="65" t="s">
        <v>3</v>
      </c>
    </row>
    <row r="177" spans="1:8" ht="15" hidden="1">
      <c r="A177" s="135">
        <f>'Liste Articles'!$B$5</f>
        <v>0</v>
      </c>
      <c r="B177" s="131">
        <f ca="1">INDIRECT("'Liste Articles'!$B"&amp;INT(ROW(A176)/3.5)+22)</f>
        <v>0</v>
      </c>
      <c r="C177" s="131"/>
      <c r="D177" s="131">
        <f ca="1">INDIRECT("'Liste Articles'!$A"&amp;INT(ROW(A176)/3.5)+22)</f>
        <v>47</v>
      </c>
      <c r="E177" s="135">
        <f>'Liste Articles'!$B$5</f>
        <v>0</v>
      </c>
      <c r="F177" s="131">
        <f ca="1">INDIRECT("'Liste Articles'!$B"&amp;INT(ROW(A176)/3.5)+23)</f>
        <v>0</v>
      </c>
      <c r="G177" s="131"/>
      <c r="H177" s="131">
        <f ca="1">INDIRECT("'Liste Articles'!$A"&amp;INT(ROW(A176)/3.5)+23)</f>
        <v>48</v>
      </c>
    </row>
    <row r="178" spans="1:8" ht="15" hidden="1">
      <c r="A178" s="135"/>
      <c r="B178" s="131"/>
      <c r="C178" s="131"/>
      <c r="D178" s="131"/>
      <c r="E178" s="135"/>
      <c r="F178" s="131"/>
      <c r="G178" s="131"/>
      <c r="H178" s="131"/>
    </row>
    <row r="179" spans="1:8" s="66" customFormat="1" ht="15" hidden="1">
      <c r="A179" s="65" t="s">
        <v>2</v>
      </c>
      <c r="B179" s="131"/>
      <c r="C179" s="131"/>
      <c r="D179" s="65" t="s">
        <v>1</v>
      </c>
      <c r="E179" s="65" t="s">
        <v>2</v>
      </c>
      <c r="F179" s="131"/>
      <c r="G179" s="131"/>
      <c r="H179" s="65" t="s">
        <v>1</v>
      </c>
    </row>
    <row r="180" spans="1:8" ht="15" hidden="1">
      <c r="A180" s="131">
        <f ca="1">INDIRECT("'Liste Articles'!$F"&amp;INT(ROW(A176)/3.5)+22)</f>
        <v>0</v>
      </c>
      <c r="B180" s="131"/>
      <c r="C180" s="131"/>
      <c r="D180" s="132">
        <f ca="1">INDIRECT("'Liste Articles'!$G"&amp;INT(ROW(A176)/3.5)+22)</f>
        <v>0</v>
      </c>
      <c r="E180" s="131">
        <f ca="1">INDIRECT("'Liste Articles'!$F"&amp;INT(ROW(A176)/3.5)+23)</f>
        <v>0</v>
      </c>
      <c r="F180" s="131"/>
      <c r="G180" s="131"/>
      <c r="H180" s="132">
        <f ca="1">INDIRECT("'Liste Articles'!$G"&amp;INT(ROW(A176)/3.5)+23)</f>
        <v>0</v>
      </c>
    </row>
    <row r="181" spans="1:8" ht="15" hidden="1">
      <c r="A181" s="131"/>
      <c r="B181" s="131"/>
      <c r="C181" s="131"/>
      <c r="D181" s="132"/>
      <c r="E181" s="131"/>
      <c r="F181" s="131"/>
      <c r="G181" s="131"/>
      <c r="H181" s="132"/>
    </row>
    <row r="182" spans="1:8" s="67" customFormat="1" ht="9" hidden="1">
      <c r="A182" s="133" t="s">
        <v>18</v>
      </c>
      <c r="B182" s="133"/>
      <c r="C182" s="133"/>
      <c r="D182" s="133"/>
      <c r="E182" s="133" t="s">
        <v>18</v>
      </c>
      <c r="F182" s="133"/>
      <c r="G182" s="133"/>
      <c r="H182" s="133"/>
    </row>
    <row r="183" spans="1:8" s="66" customFormat="1" ht="16.5" hidden="1">
      <c r="A183" s="64" t="s">
        <v>52</v>
      </c>
      <c r="B183" s="134" t="s">
        <v>4</v>
      </c>
      <c r="C183" s="134"/>
      <c r="D183" s="65" t="s">
        <v>3</v>
      </c>
      <c r="E183" s="64" t="s">
        <v>52</v>
      </c>
      <c r="F183" s="134" t="s">
        <v>4</v>
      </c>
      <c r="G183" s="134"/>
      <c r="H183" s="65" t="s">
        <v>3</v>
      </c>
    </row>
    <row r="184" spans="1:8" ht="15" hidden="1">
      <c r="A184" s="135">
        <f>'Liste Articles'!$B$5</f>
        <v>0</v>
      </c>
      <c r="B184" s="131">
        <f ca="1">INDIRECT("'Liste Articles'!$B"&amp;INT(ROW(A183)/3.5)+22)</f>
        <v>0</v>
      </c>
      <c r="C184" s="131"/>
      <c r="D184" s="131">
        <f ca="1">INDIRECT("'Liste Articles'!$A"&amp;INT(ROW(A183)/3.5)+22)</f>
        <v>49</v>
      </c>
      <c r="E184" s="135">
        <f>'Liste Articles'!$B$5</f>
        <v>0</v>
      </c>
      <c r="F184" s="131">
        <f ca="1">INDIRECT("'Liste Articles'!$B"&amp;INT(ROW(A183)/3.5)+23)</f>
        <v>0</v>
      </c>
      <c r="G184" s="131"/>
      <c r="H184" s="131">
        <f ca="1">INDIRECT("'Liste Articles'!$A"&amp;INT(ROW(A183)/3.5)+23)</f>
        <v>50</v>
      </c>
    </row>
    <row r="185" spans="1:8" ht="15" hidden="1">
      <c r="A185" s="135"/>
      <c r="B185" s="131"/>
      <c r="C185" s="131"/>
      <c r="D185" s="131"/>
      <c r="E185" s="135"/>
      <c r="F185" s="131"/>
      <c r="G185" s="131"/>
      <c r="H185" s="131"/>
    </row>
    <row r="186" spans="1:8" s="66" customFormat="1" ht="15" hidden="1">
      <c r="A186" s="65" t="s">
        <v>2</v>
      </c>
      <c r="B186" s="131"/>
      <c r="C186" s="131"/>
      <c r="D186" s="65" t="s">
        <v>1</v>
      </c>
      <c r="E186" s="65" t="s">
        <v>2</v>
      </c>
      <c r="F186" s="131"/>
      <c r="G186" s="131"/>
      <c r="H186" s="65" t="s">
        <v>1</v>
      </c>
    </row>
    <row r="187" spans="1:8" ht="15" hidden="1">
      <c r="A187" s="131">
        <f ca="1">INDIRECT("'Liste Articles'!$F"&amp;INT(ROW(A183)/3.5)+22)</f>
        <v>0</v>
      </c>
      <c r="B187" s="131"/>
      <c r="C187" s="131"/>
      <c r="D187" s="132">
        <f ca="1">INDIRECT("'Liste Articles'!$G"&amp;INT(ROW(A183)/3.5)+22)</f>
        <v>0</v>
      </c>
      <c r="E187" s="131">
        <f ca="1">INDIRECT("'Liste Articles'!$F"&amp;INT(ROW(A183)/3.5)+23)</f>
        <v>0</v>
      </c>
      <c r="F187" s="131"/>
      <c r="G187" s="131"/>
      <c r="H187" s="132">
        <f ca="1">INDIRECT("'Liste Articles'!$G"&amp;INT(ROW(A183)/3.5)+23)</f>
        <v>0</v>
      </c>
    </row>
    <row r="188" spans="1:8" ht="15" hidden="1">
      <c r="A188" s="131"/>
      <c r="B188" s="131"/>
      <c r="C188" s="131"/>
      <c r="D188" s="132"/>
      <c r="E188" s="131"/>
      <c r="F188" s="131"/>
      <c r="G188" s="131"/>
      <c r="H188" s="132"/>
    </row>
    <row r="189" spans="1:8" s="67" customFormat="1" ht="9" hidden="1">
      <c r="A189" s="133" t="s">
        <v>18</v>
      </c>
      <c r="B189" s="133"/>
      <c r="C189" s="133"/>
      <c r="D189" s="133"/>
      <c r="E189" s="133" t="s">
        <v>18</v>
      </c>
      <c r="F189" s="133"/>
      <c r="G189" s="133"/>
      <c r="H189" s="133"/>
    </row>
    <row r="190" spans="1:8" s="66" customFormat="1" ht="16.5" hidden="1">
      <c r="A190" s="64" t="s">
        <v>52</v>
      </c>
      <c r="B190" s="134" t="s">
        <v>4</v>
      </c>
      <c r="C190" s="134"/>
      <c r="D190" s="65" t="s">
        <v>3</v>
      </c>
      <c r="E190" s="64" t="s">
        <v>52</v>
      </c>
      <c r="F190" s="134" t="s">
        <v>4</v>
      </c>
      <c r="G190" s="134"/>
      <c r="H190" s="65" t="s">
        <v>3</v>
      </c>
    </row>
    <row r="191" spans="1:8" ht="15" hidden="1">
      <c r="A191" s="135">
        <f>'Liste Articles'!$B$5</f>
        <v>0</v>
      </c>
      <c r="B191" s="131">
        <f ca="1">INDIRECT("'Liste Articles'!$B"&amp;INT(ROW(A190)/3.5)+22)</f>
        <v>0</v>
      </c>
      <c r="C191" s="131"/>
      <c r="D191" s="131">
        <f ca="1">INDIRECT("'Liste Articles'!$A"&amp;INT(ROW(A190)/3.5)+22)</f>
        <v>51</v>
      </c>
      <c r="E191" s="135">
        <f>'Liste Articles'!$B$5</f>
        <v>0</v>
      </c>
      <c r="F191" s="131">
        <f ca="1">INDIRECT("'Liste Articles'!$B"&amp;INT(ROW(A190)/3.5)+23)</f>
        <v>0</v>
      </c>
      <c r="G191" s="131"/>
      <c r="H191" s="131">
        <f ca="1">INDIRECT("'Liste Articles'!$A"&amp;INT(ROW(A190)/3.5)+23)</f>
        <v>52</v>
      </c>
    </row>
    <row r="192" spans="1:8" ht="15" hidden="1">
      <c r="A192" s="135"/>
      <c r="B192" s="131"/>
      <c r="C192" s="131"/>
      <c r="D192" s="131"/>
      <c r="E192" s="135"/>
      <c r="F192" s="131"/>
      <c r="G192" s="131"/>
      <c r="H192" s="131"/>
    </row>
    <row r="193" spans="1:8" s="66" customFormat="1" ht="15" hidden="1">
      <c r="A193" s="65" t="s">
        <v>2</v>
      </c>
      <c r="B193" s="131"/>
      <c r="C193" s="131"/>
      <c r="D193" s="65" t="s">
        <v>1</v>
      </c>
      <c r="E193" s="65" t="s">
        <v>2</v>
      </c>
      <c r="F193" s="131"/>
      <c r="G193" s="131"/>
      <c r="H193" s="65" t="s">
        <v>1</v>
      </c>
    </row>
    <row r="194" spans="1:8" ht="15" hidden="1">
      <c r="A194" s="131">
        <f ca="1">INDIRECT("'Liste Articles'!$F"&amp;INT(ROW(A190)/3.5)+22)</f>
        <v>0</v>
      </c>
      <c r="B194" s="131"/>
      <c r="C194" s="131"/>
      <c r="D194" s="132">
        <f ca="1">INDIRECT("'Liste Articles'!$G"&amp;INT(ROW(A190)/3.5)+22)</f>
        <v>0</v>
      </c>
      <c r="E194" s="131">
        <f ca="1">INDIRECT("'Liste Articles'!$F"&amp;INT(ROW(A190)/3.5)+23)</f>
        <v>0</v>
      </c>
      <c r="F194" s="131"/>
      <c r="G194" s="131"/>
      <c r="H194" s="132">
        <f ca="1">INDIRECT("'Liste Articles'!$G"&amp;INT(ROW(A190)/3.5)+23)</f>
        <v>0</v>
      </c>
    </row>
    <row r="195" spans="1:8" ht="15" hidden="1">
      <c r="A195" s="131"/>
      <c r="B195" s="131"/>
      <c r="C195" s="131"/>
      <c r="D195" s="132"/>
      <c r="E195" s="131"/>
      <c r="F195" s="131"/>
      <c r="G195" s="131"/>
      <c r="H195" s="132"/>
    </row>
    <row r="196" spans="1:8" s="67" customFormat="1" ht="9" hidden="1">
      <c r="A196" s="133" t="s">
        <v>18</v>
      </c>
      <c r="B196" s="133"/>
      <c r="C196" s="133"/>
      <c r="D196" s="133"/>
      <c r="E196" s="133" t="s">
        <v>18</v>
      </c>
      <c r="F196" s="133"/>
      <c r="G196" s="133"/>
      <c r="H196" s="133"/>
    </row>
    <row r="197" spans="1:8" s="66" customFormat="1" ht="16.5" hidden="1">
      <c r="A197" s="64" t="s">
        <v>52</v>
      </c>
      <c r="B197" s="134" t="s">
        <v>4</v>
      </c>
      <c r="C197" s="134"/>
      <c r="D197" s="65" t="s">
        <v>3</v>
      </c>
      <c r="E197" s="64" t="s">
        <v>52</v>
      </c>
      <c r="F197" s="134" t="s">
        <v>4</v>
      </c>
      <c r="G197" s="134"/>
      <c r="H197" s="65" t="s">
        <v>3</v>
      </c>
    </row>
    <row r="198" spans="1:8" ht="15" hidden="1">
      <c r="A198" s="135">
        <f>'Liste Articles'!$B$5</f>
        <v>0</v>
      </c>
      <c r="B198" s="131">
        <f ca="1">INDIRECT("'Liste Articles'!$B"&amp;INT(ROW(A197)/3.5)+22)</f>
        <v>0</v>
      </c>
      <c r="C198" s="131"/>
      <c r="D198" s="131">
        <f ca="1">INDIRECT("'Liste Articles'!$A"&amp;INT(ROW(A197)/3.5)+22)</f>
        <v>53</v>
      </c>
      <c r="E198" s="135">
        <f>'Liste Articles'!$B$5</f>
        <v>0</v>
      </c>
      <c r="F198" s="131">
        <f ca="1">INDIRECT("'Liste Articles'!$B"&amp;INT(ROW(A197)/3.5)+23)</f>
        <v>0</v>
      </c>
      <c r="G198" s="131"/>
      <c r="H198" s="131">
        <f ca="1">INDIRECT("'Liste Articles'!$A"&amp;INT(ROW(A197)/3.5)+23)</f>
        <v>54</v>
      </c>
    </row>
    <row r="199" spans="1:8" ht="15" hidden="1">
      <c r="A199" s="135"/>
      <c r="B199" s="131"/>
      <c r="C199" s="131"/>
      <c r="D199" s="131"/>
      <c r="E199" s="135"/>
      <c r="F199" s="131"/>
      <c r="G199" s="131"/>
      <c r="H199" s="131"/>
    </row>
    <row r="200" spans="1:8" s="66" customFormat="1" ht="15" hidden="1">
      <c r="A200" s="65" t="s">
        <v>2</v>
      </c>
      <c r="B200" s="131"/>
      <c r="C200" s="131"/>
      <c r="D200" s="65" t="s">
        <v>1</v>
      </c>
      <c r="E200" s="65" t="s">
        <v>2</v>
      </c>
      <c r="F200" s="131"/>
      <c r="G200" s="131"/>
      <c r="H200" s="65" t="s">
        <v>1</v>
      </c>
    </row>
    <row r="201" spans="1:8" ht="15" hidden="1">
      <c r="A201" s="131">
        <f ca="1">INDIRECT("'Liste Articles'!$F"&amp;INT(ROW(A197)/3.5)+22)</f>
        <v>0</v>
      </c>
      <c r="B201" s="131"/>
      <c r="C201" s="131"/>
      <c r="D201" s="132">
        <f ca="1">INDIRECT("'Liste Articles'!$G"&amp;INT(ROW(A197)/3.5)+22)</f>
        <v>0</v>
      </c>
      <c r="E201" s="131">
        <f ca="1">INDIRECT("'Liste Articles'!$F"&amp;INT(ROW(A197)/3.5)+23)</f>
        <v>0</v>
      </c>
      <c r="F201" s="131"/>
      <c r="G201" s="131"/>
      <c r="H201" s="132">
        <f ca="1">INDIRECT("'Liste Articles'!$G"&amp;INT(ROW(A197)/3.5)+23)</f>
        <v>0</v>
      </c>
    </row>
    <row r="202" spans="1:8" ht="15" hidden="1">
      <c r="A202" s="131"/>
      <c r="B202" s="131"/>
      <c r="C202" s="131"/>
      <c r="D202" s="132"/>
      <c r="E202" s="131"/>
      <c r="F202" s="131"/>
      <c r="G202" s="131"/>
      <c r="H202" s="132"/>
    </row>
    <row r="203" spans="1:8" s="67" customFormat="1" ht="9" hidden="1">
      <c r="A203" s="133" t="s">
        <v>18</v>
      </c>
      <c r="B203" s="133"/>
      <c r="C203" s="133"/>
      <c r="D203" s="133"/>
      <c r="E203" s="133" t="s">
        <v>18</v>
      </c>
      <c r="F203" s="133"/>
      <c r="G203" s="133"/>
      <c r="H203" s="133"/>
    </row>
    <row r="204" spans="1:8" s="66" customFormat="1" ht="16.5" hidden="1">
      <c r="A204" s="64" t="s">
        <v>52</v>
      </c>
      <c r="B204" s="134" t="s">
        <v>4</v>
      </c>
      <c r="C204" s="134"/>
      <c r="D204" s="65" t="s">
        <v>3</v>
      </c>
      <c r="E204" s="64" t="s">
        <v>52</v>
      </c>
      <c r="F204" s="134" t="s">
        <v>4</v>
      </c>
      <c r="G204" s="134"/>
      <c r="H204" s="65" t="s">
        <v>3</v>
      </c>
    </row>
    <row r="205" spans="1:8" ht="15" hidden="1">
      <c r="A205" s="135">
        <f>'Liste Articles'!$B$5</f>
        <v>0</v>
      </c>
      <c r="B205" s="131">
        <f ca="1">INDIRECT("'Liste Articles'!$B"&amp;INT(ROW(A204)/3.5)+22)</f>
        <v>0</v>
      </c>
      <c r="C205" s="131"/>
      <c r="D205" s="131">
        <f ca="1">INDIRECT("'Liste Articles'!$A"&amp;INT(ROW(A204)/3.5)+22)</f>
        <v>55</v>
      </c>
      <c r="E205" s="135">
        <f>'Liste Articles'!$B$5</f>
        <v>0</v>
      </c>
      <c r="F205" s="131">
        <f ca="1">INDIRECT("'Liste Articles'!$B"&amp;INT(ROW(A204)/3.5)+23)</f>
        <v>0</v>
      </c>
      <c r="G205" s="131"/>
      <c r="H205" s="131">
        <f ca="1">INDIRECT("'Liste Articles'!$A"&amp;INT(ROW(A204)/3.5)+23)</f>
        <v>56</v>
      </c>
    </row>
    <row r="206" spans="1:8" ht="15" hidden="1">
      <c r="A206" s="135"/>
      <c r="B206" s="131"/>
      <c r="C206" s="131"/>
      <c r="D206" s="131"/>
      <c r="E206" s="135"/>
      <c r="F206" s="131"/>
      <c r="G206" s="131"/>
      <c r="H206" s="131"/>
    </row>
    <row r="207" spans="1:8" s="66" customFormat="1" ht="15" hidden="1">
      <c r="A207" s="65" t="s">
        <v>2</v>
      </c>
      <c r="B207" s="131"/>
      <c r="C207" s="131"/>
      <c r="D207" s="65" t="s">
        <v>1</v>
      </c>
      <c r="E207" s="65" t="s">
        <v>2</v>
      </c>
      <c r="F207" s="131"/>
      <c r="G207" s="131"/>
      <c r="H207" s="65" t="s">
        <v>1</v>
      </c>
    </row>
    <row r="208" spans="1:8" ht="15" hidden="1">
      <c r="A208" s="131">
        <f ca="1">INDIRECT("'Liste Articles'!$F"&amp;INT(ROW(A204)/3.5)+22)</f>
        <v>0</v>
      </c>
      <c r="B208" s="131"/>
      <c r="C208" s="131"/>
      <c r="D208" s="132">
        <f ca="1">INDIRECT("'Liste Articles'!$G"&amp;INT(ROW(A204)/3.5)+22)</f>
        <v>0</v>
      </c>
      <c r="E208" s="131">
        <f ca="1">INDIRECT("'Liste Articles'!$F"&amp;INT(ROW(A204)/3.5)+23)</f>
        <v>0</v>
      </c>
      <c r="F208" s="131"/>
      <c r="G208" s="131"/>
      <c r="H208" s="132">
        <f ca="1">INDIRECT("'Liste Articles'!$G"&amp;INT(ROW(A204)/3.5)+23)</f>
        <v>0</v>
      </c>
    </row>
    <row r="209" spans="1:8" ht="15" hidden="1">
      <c r="A209" s="131"/>
      <c r="B209" s="131"/>
      <c r="C209" s="131"/>
      <c r="D209" s="132"/>
      <c r="E209" s="131"/>
      <c r="F209" s="131"/>
      <c r="G209" s="131"/>
      <c r="H209" s="132"/>
    </row>
    <row r="210" spans="1:8" s="67" customFormat="1" ht="9" hidden="1">
      <c r="A210" s="133" t="s">
        <v>18</v>
      </c>
      <c r="B210" s="133"/>
      <c r="C210" s="133"/>
      <c r="D210" s="133"/>
      <c r="E210" s="133" t="s">
        <v>18</v>
      </c>
      <c r="F210" s="133"/>
      <c r="G210" s="133"/>
      <c r="H210" s="133"/>
    </row>
    <row r="211" spans="1:8" s="66" customFormat="1" ht="16.5" hidden="1">
      <c r="A211" s="64" t="s">
        <v>52</v>
      </c>
      <c r="B211" s="134" t="s">
        <v>4</v>
      </c>
      <c r="C211" s="134"/>
      <c r="D211" s="65" t="s">
        <v>3</v>
      </c>
      <c r="E211" s="64" t="s">
        <v>52</v>
      </c>
      <c r="F211" s="134" t="s">
        <v>4</v>
      </c>
      <c r="G211" s="134"/>
      <c r="H211" s="65" t="s">
        <v>3</v>
      </c>
    </row>
    <row r="212" spans="1:8" ht="15" hidden="1">
      <c r="A212" s="135">
        <f>'Liste Articles'!$B$5</f>
        <v>0</v>
      </c>
      <c r="B212" s="131">
        <f ca="1">INDIRECT("'Liste Articles'!$B"&amp;INT(ROW(A211)/3.5)+22)</f>
        <v>0</v>
      </c>
      <c r="C212" s="131"/>
      <c r="D212" s="131">
        <f ca="1">INDIRECT("'Liste Articles'!$A"&amp;INT(ROW(A211)/3.5)+22)</f>
        <v>57</v>
      </c>
      <c r="E212" s="135">
        <f>'Liste Articles'!$B$5</f>
        <v>0</v>
      </c>
      <c r="F212" s="131">
        <f ca="1">INDIRECT("'Liste Articles'!$B"&amp;INT(ROW(A211)/3.5)+23)</f>
        <v>0</v>
      </c>
      <c r="G212" s="131"/>
      <c r="H212" s="131">
        <f ca="1">INDIRECT("'Liste Articles'!$A"&amp;INT(ROW(A211)/3.5)+23)</f>
        <v>58</v>
      </c>
    </row>
    <row r="213" spans="1:8" ht="15" hidden="1">
      <c r="A213" s="135"/>
      <c r="B213" s="131"/>
      <c r="C213" s="131"/>
      <c r="D213" s="131"/>
      <c r="E213" s="135"/>
      <c r="F213" s="131"/>
      <c r="G213" s="131"/>
      <c r="H213" s="131"/>
    </row>
    <row r="214" spans="1:8" s="66" customFormat="1" ht="15" hidden="1">
      <c r="A214" s="65" t="s">
        <v>2</v>
      </c>
      <c r="B214" s="131"/>
      <c r="C214" s="131"/>
      <c r="D214" s="65" t="s">
        <v>1</v>
      </c>
      <c r="E214" s="65" t="s">
        <v>2</v>
      </c>
      <c r="F214" s="131"/>
      <c r="G214" s="131"/>
      <c r="H214" s="65" t="s">
        <v>1</v>
      </c>
    </row>
    <row r="215" spans="1:8" ht="15" hidden="1">
      <c r="A215" s="131">
        <f ca="1">INDIRECT("'Liste Articles'!$F"&amp;INT(ROW(A211)/3.5)+22)</f>
        <v>0</v>
      </c>
      <c r="B215" s="131"/>
      <c r="C215" s="131"/>
      <c r="D215" s="132">
        <f ca="1">INDIRECT("'Liste Articles'!$G"&amp;INT(ROW(A211)/3.5)+22)</f>
        <v>0</v>
      </c>
      <c r="E215" s="131">
        <f ca="1">INDIRECT("'Liste Articles'!$F"&amp;INT(ROW(A211)/3.5)+23)</f>
        <v>0</v>
      </c>
      <c r="F215" s="131"/>
      <c r="G215" s="131"/>
      <c r="H215" s="132">
        <f ca="1">INDIRECT("'Liste Articles'!$G"&amp;INT(ROW(A211)/3.5)+23)</f>
        <v>0</v>
      </c>
    </row>
    <row r="216" spans="1:8" ht="15" hidden="1">
      <c r="A216" s="131"/>
      <c r="B216" s="131"/>
      <c r="C216" s="131"/>
      <c r="D216" s="132"/>
      <c r="E216" s="131"/>
      <c r="F216" s="131"/>
      <c r="G216" s="131"/>
      <c r="H216" s="132"/>
    </row>
    <row r="217" spans="1:8" s="67" customFormat="1" ht="9" hidden="1">
      <c r="A217" s="133" t="s">
        <v>18</v>
      </c>
      <c r="B217" s="133"/>
      <c r="C217" s="133"/>
      <c r="D217" s="133"/>
      <c r="E217" s="133" t="s">
        <v>18</v>
      </c>
      <c r="F217" s="133"/>
      <c r="G217" s="133"/>
      <c r="H217" s="133"/>
    </row>
    <row r="218" spans="1:8" s="66" customFormat="1" ht="16.5" hidden="1">
      <c r="A218" s="64" t="s">
        <v>52</v>
      </c>
      <c r="B218" s="134" t="s">
        <v>4</v>
      </c>
      <c r="C218" s="134"/>
      <c r="D218" s="65" t="s">
        <v>3</v>
      </c>
      <c r="E218" s="64" t="s">
        <v>52</v>
      </c>
      <c r="F218" s="134" t="s">
        <v>4</v>
      </c>
      <c r="G218" s="134"/>
      <c r="H218" s="65" t="s">
        <v>3</v>
      </c>
    </row>
    <row r="219" spans="1:8" ht="15" hidden="1">
      <c r="A219" s="135">
        <f>'Liste Articles'!$B$5</f>
        <v>0</v>
      </c>
      <c r="B219" s="131">
        <f ca="1">INDIRECT("'Liste Articles'!$B"&amp;INT(ROW(A218)/3.5)+22)</f>
        <v>0</v>
      </c>
      <c r="C219" s="131"/>
      <c r="D219" s="131">
        <f ca="1">INDIRECT("'Liste Articles'!$A"&amp;INT(ROW(A218)/3.5)+22)</f>
        <v>59</v>
      </c>
      <c r="E219" s="135">
        <f>'Liste Articles'!$B$5</f>
        <v>0</v>
      </c>
      <c r="F219" s="131">
        <f ca="1">INDIRECT("'Liste Articles'!$B"&amp;INT(ROW(A218)/3.5)+23)</f>
        <v>0</v>
      </c>
      <c r="G219" s="131"/>
      <c r="H219" s="131">
        <f ca="1">INDIRECT("'Liste Articles'!$A"&amp;INT(ROW(A218)/3.5)+23)</f>
        <v>60</v>
      </c>
    </row>
    <row r="220" spans="1:8" ht="15" hidden="1">
      <c r="A220" s="135"/>
      <c r="B220" s="131"/>
      <c r="C220" s="131"/>
      <c r="D220" s="131"/>
      <c r="E220" s="135"/>
      <c r="F220" s="131"/>
      <c r="G220" s="131"/>
      <c r="H220" s="131"/>
    </row>
    <row r="221" spans="1:8" s="66" customFormat="1" ht="15" hidden="1">
      <c r="A221" s="65" t="s">
        <v>2</v>
      </c>
      <c r="B221" s="131"/>
      <c r="C221" s="131"/>
      <c r="D221" s="65" t="s">
        <v>1</v>
      </c>
      <c r="E221" s="65" t="s">
        <v>2</v>
      </c>
      <c r="F221" s="131"/>
      <c r="G221" s="131"/>
      <c r="H221" s="65" t="s">
        <v>1</v>
      </c>
    </row>
    <row r="222" spans="1:8" ht="15" hidden="1">
      <c r="A222" s="131">
        <f ca="1">INDIRECT("'Liste Articles'!$F"&amp;INT(ROW(A218)/3.5)+22)</f>
        <v>0</v>
      </c>
      <c r="B222" s="131"/>
      <c r="C222" s="131"/>
      <c r="D222" s="132">
        <f ca="1">INDIRECT("'Liste Articles'!$G"&amp;INT(ROW(A218)/3.5)+22)</f>
        <v>0</v>
      </c>
      <c r="E222" s="131">
        <f ca="1">INDIRECT("'Liste Articles'!$F"&amp;INT(ROW(A218)/3.5)+23)</f>
        <v>0</v>
      </c>
      <c r="F222" s="131"/>
      <c r="G222" s="131"/>
      <c r="H222" s="132">
        <f ca="1">INDIRECT("'Liste Articles'!$G"&amp;INT(ROW(A218)/3.5)+23)</f>
        <v>0</v>
      </c>
    </row>
    <row r="223" spans="1:8" ht="15" hidden="1">
      <c r="A223" s="131"/>
      <c r="B223" s="131"/>
      <c r="C223" s="131"/>
      <c r="D223" s="132"/>
      <c r="E223" s="131"/>
      <c r="F223" s="131"/>
      <c r="G223" s="131"/>
      <c r="H223" s="132"/>
    </row>
    <row r="224" spans="1:8" s="67" customFormat="1" ht="9" hidden="1">
      <c r="A224" s="133" t="s">
        <v>18</v>
      </c>
      <c r="B224" s="133"/>
      <c r="C224" s="133"/>
      <c r="D224" s="133"/>
      <c r="E224" s="133" t="s">
        <v>18</v>
      </c>
      <c r="F224" s="133"/>
      <c r="G224" s="133"/>
      <c r="H224" s="133"/>
    </row>
    <row r="225" spans="1:8" s="66" customFormat="1" ht="16.5" hidden="1">
      <c r="A225" s="64" t="s">
        <v>52</v>
      </c>
      <c r="B225" s="134" t="s">
        <v>4</v>
      </c>
      <c r="C225" s="134"/>
      <c r="D225" s="65" t="s">
        <v>3</v>
      </c>
      <c r="E225" s="64" t="s">
        <v>52</v>
      </c>
      <c r="F225" s="134" t="s">
        <v>4</v>
      </c>
      <c r="G225" s="134"/>
      <c r="H225" s="65" t="s">
        <v>3</v>
      </c>
    </row>
    <row r="226" spans="1:8" ht="15" hidden="1">
      <c r="A226" s="135">
        <f>'Liste Articles'!$B$5</f>
        <v>0</v>
      </c>
      <c r="B226" s="131">
        <f ca="1">INDIRECT("'Liste Articles'!$B"&amp;INT(ROW(A225)/3.5)+22)</f>
        <v>0</v>
      </c>
      <c r="C226" s="131"/>
      <c r="D226" s="131">
        <f ca="1">INDIRECT("'Liste Articles'!$A"&amp;INT(ROW(A225)/3.5)+22)</f>
        <v>61</v>
      </c>
      <c r="E226" s="135">
        <f>'Liste Articles'!$B$5</f>
        <v>0</v>
      </c>
      <c r="F226" s="131">
        <f ca="1">INDIRECT("'Liste Articles'!$B"&amp;INT(ROW(A225)/3.5)+23)</f>
        <v>0</v>
      </c>
      <c r="G226" s="131"/>
      <c r="H226" s="131">
        <f ca="1">INDIRECT("'Liste Articles'!$A"&amp;INT(ROW(A225)/3.5)+23)</f>
        <v>62</v>
      </c>
    </row>
    <row r="227" spans="1:8" ht="15" hidden="1">
      <c r="A227" s="135"/>
      <c r="B227" s="131"/>
      <c r="C227" s="131"/>
      <c r="D227" s="131"/>
      <c r="E227" s="135"/>
      <c r="F227" s="131"/>
      <c r="G227" s="131"/>
      <c r="H227" s="131"/>
    </row>
    <row r="228" spans="1:8" s="66" customFormat="1" ht="15" hidden="1">
      <c r="A228" s="65" t="s">
        <v>2</v>
      </c>
      <c r="B228" s="131"/>
      <c r="C228" s="131"/>
      <c r="D228" s="65" t="s">
        <v>1</v>
      </c>
      <c r="E228" s="65" t="s">
        <v>2</v>
      </c>
      <c r="F228" s="131"/>
      <c r="G228" s="131"/>
      <c r="H228" s="65" t="s">
        <v>1</v>
      </c>
    </row>
    <row r="229" spans="1:8" ht="15" hidden="1">
      <c r="A229" s="131">
        <f ca="1">INDIRECT("'Liste Articles'!$F"&amp;INT(ROW(A225)/3.5)+22)</f>
        <v>0</v>
      </c>
      <c r="B229" s="131"/>
      <c r="C229" s="131"/>
      <c r="D229" s="132">
        <f ca="1">INDIRECT("'Liste Articles'!$G"&amp;INT(ROW(A225)/3.5)+22)</f>
        <v>0</v>
      </c>
      <c r="E229" s="131">
        <f ca="1">INDIRECT("'Liste Articles'!$F"&amp;INT(ROW(A225)/3.5)+23)</f>
        <v>0</v>
      </c>
      <c r="F229" s="131"/>
      <c r="G229" s="131"/>
      <c r="H229" s="132">
        <f ca="1">INDIRECT("'Liste Articles'!$G"&amp;INT(ROW(A225)/3.5)+23)</f>
        <v>0</v>
      </c>
    </row>
    <row r="230" spans="1:8" ht="15" hidden="1">
      <c r="A230" s="131"/>
      <c r="B230" s="131"/>
      <c r="C230" s="131"/>
      <c r="D230" s="132"/>
      <c r="E230" s="131"/>
      <c r="F230" s="131"/>
      <c r="G230" s="131"/>
      <c r="H230" s="132"/>
    </row>
    <row r="231" spans="1:8" s="67" customFormat="1" ht="9" hidden="1">
      <c r="A231" s="133" t="s">
        <v>18</v>
      </c>
      <c r="B231" s="133"/>
      <c r="C231" s="133"/>
      <c r="D231" s="133"/>
      <c r="E231" s="133" t="s">
        <v>18</v>
      </c>
      <c r="F231" s="133"/>
      <c r="G231" s="133"/>
      <c r="H231" s="133"/>
    </row>
    <row r="232" spans="1:8" s="66" customFormat="1" ht="16.5" hidden="1">
      <c r="A232" s="64" t="s">
        <v>52</v>
      </c>
      <c r="B232" s="134" t="s">
        <v>4</v>
      </c>
      <c r="C232" s="134"/>
      <c r="D232" s="65" t="s">
        <v>3</v>
      </c>
      <c r="E232" s="64" t="s">
        <v>52</v>
      </c>
      <c r="F232" s="134" t="s">
        <v>4</v>
      </c>
      <c r="G232" s="134"/>
      <c r="H232" s="65" t="s">
        <v>3</v>
      </c>
    </row>
    <row r="233" spans="1:8" ht="15" hidden="1">
      <c r="A233" s="135">
        <f>'Liste Articles'!$B$5</f>
        <v>0</v>
      </c>
      <c r="B233" s="131">
        <f ca="1">INDIRECT("'Liste Articles'!$B"&amp;INT(ROW(A232)/3.5)+22)</f>
        <v>0</v>
      </c>
      <c r="C233" s="131"/>
      <c r="D233" s="131">
        <f ca="1">INDIRECT("'Liste Articles'!$A"&amp;INT(ROW(A232)/3.5)+22)</f>
        <v>63</v>
      </c>
      <c r="E233" s="135">
        <f>'Liste Articles'!$B$5</f>
        <v>0</v>
      </c>
      <c r="F233" s="131">
        <f ca="1">INDIRECT("'Liste Articles'!$B"&amp;INT(ROW(A232)/3.5)+23)</f>
        <v>0</v>
      </c>
      <c r="G233" s="131"/>
      <c r="H233" s="131">
        <f ca="1">INDIRECT("'Liste Articles'!$A"&amp;INT(ROW(A232)/3.5)+23)</f>
        <v>64</v>
      </c>
    </row>
    <row r="234" spans="1:8" ht="15" hidden="1">
      <c r="A234" s="135"/>
      <c r="B234" s="131"/>
      <c r="C234" s="131"/>
      <c r="D234" s="131"/>
      <c r="E234" s="135"/>
      <c r="F234" s="131"/>
      <c r="G234" s="131"/>
      <c r="H234" s="131"/>
    </row>
    <row r="235" spans="1:8" s="66" customFormat="1" ht="15" hidden="1">
      <c r="A235" s="65" t="s">
        <v>2</v>
      </c>
      <c r="B235" s="131"/>
      <c r="C235" s="131"/>
      <c r="D235" s="65" t="s">
        <v>1</v>
      </c>
      <c r="E235" s="65" t="s">
        <v>2</v>
      </c>
      <c r="F235" s="131"/>
      <c r="G235" s="131"/>
      <c r="H235" s="65" t="s">
        <v>1</v>
      </c>
    </row>
    <row r="236" spans="1:8" ht="15" hidden="1">
      <c r="A236" s="131">
        <f ca="1">INDIRECT("'Liste Articles'!$F"&amp;INT(ROW(A232)/3.5)+22)</f>
        <v>0</v>
      </c>
      <c r="B236" s="131"/>
      <c r="C236" s="131"/>
      <c r="D236" s="132">
        <f ca="1">INDIRECT("'Liste Articles'!$G"&amp;INT(ROW(A232)/3.5)+22)</f>
        <v>0</v>
      </c>
      <c r="E236" s="131">
        <f ca="1">INDIRECT("'Liste Articles'!$F"&amp;INT(ROW(A232)/3.5)+23)</f>
        <v>0</v>
      </c>
      <c r="F236" s="131"/>
      <c r="G236" s="131"/>
      <c r="H236" s="132">
        <f ca="1">INDIRECT("'Liste Articles'!$G"&amp;INT(ROW(A232)/3.5)+23)</f>
        <v>0</v>
      </c>
    </row>
    <row r="237" spans="1:8" ht="15" hidden="1">
      <c r="A237" s="131"/>
      <c r="B237" s="131"/>
      <c r="C237" s="131"/>
      <c r="D237" s="132"/>
      <c r="E237" s="131"/>
      <c r="F237" s="131"/>
      <c r="G237" s="131"/>
      <c r="H237" s="132"/>
    </row>
    <row r="238" spans="1:8" s="67" customFormat="1" ht="9" hidden="1">
      <c r="A238" s="133" t="s">
        <v>18</v>
      </c>
      <c r="B238" s="133"/>
      <c r="C238" s="133"/>
      <c r="D238" s="133"/>
      <c r="E238" s="133" t="s">
        <v>18</v>
      </c>
      <c r="F238" s="133"/>
      <c r="G238" s="133"/>
      <c r="H238" s="133"/>
    </row>
    <row r="239" spans="1:8" s="66" customFormat="1" ht="16.5" hidden="1">
      <c r="A239" s="64" t="s">
        <v>52</v>
      </c>
      <c r="B239" s="134" t="s">
        <v>4</v>
      </c>
      <c r="C239" s="134"/>
      <c r="D239" s="65" t="s">
        <v>3</v>
      </c>
      <c r="E239" s="64" t="s">
        <v>52</v>
      </c>
      <c r="F239" s="134" t="s">
        <v>4</v>
      </c>
      <c r="G239" s="134"/>
      <c r="H239" s="65" t="s">
        <v>3</v>
      </c>
    </row>
    <row r="240" spans="1:8" ht="15" hidden="1">
      <c r="A240" s="135">
        <f>'Liste Articles'!$B$5</f>
        <v>0</v>
      </c>
      <c r="B240" s="131">
        <f ca="1">INDIRECT("'Liste Articles'!$B"&amp;INT(ROW(A239)/3.5)+22)</f>
        <v>0</v>
      </c>
      <c r="C240" s="131"/>
      <c r="D240" s="131">
        <f ca="1">INDIRECT("'Liste Articles'!$A"&amp;INT(ROW(A239)/3.5)+22)</f>
        <v>65</v>
      </c>
      <c r="E240" s="135">
        <f>'Liste Articles'!$B$5</f>
        <v>0</v>
      </c>
      <c r="F240" s="131">
        <f ca="1">INDIRECT("'Liste Articles'!$B"&amp;INT(ROW(A239)/3.5)+23)</f>
        <v>0</v>
      </c>
      <c r="G240" s="131"/>
      <c r="H240" s="131">
        <f ca="1">INDIRECT("'Liste Articles'!$A"&amp;INT(ROW(A239)/3.5)+23)</f>
        <v>66</v>
      </c>
    </row>
    <row r="241" spans="1:8" ht="15" hidden="1">
      <c r="A241" s="135"/>
      <c r="B241" s="131"/>
      <c r="C241" s="131"/>
      <c r="D241" s="131"/>
      <c r="E241" s="135"/>
      <c r="F241" s="131"/>
      <c r="G241" s="131"/>
      <c r="H241" s="131"/>
    </row>
    <row r="242" spans="1:8" s="66" customFormat="1" ht="15" hidden="1">
      <c r="A242" s="65" t="s">
        <v>2</v>
      </c>
      <c r="B242" s="131"/>
      <c r="C242" s="131"/>
      <c r="D242" s="65" t="s">
        <v>1</v>
      </c>
      <c r="E242" s="65" t="s">
        <v>2</v>
      </c>
      <c r="F242" s="131"/>
      <c r="G242" s="131"/>
      <c r="H242" s="65" t="s">
        <v>1</v>
      </c>
    </row>
    <row r="243" spans="1:8" ht="15" hidden="1">
      <c r="A243" s="131">
        <f ca="1">INDIRECT("'Liste Articles'!$F"&amp;INT(ROW(A239)/3.5)+22)</f>
        <v>0</v>
      </c>
      <c r="B243" s="131"/>
      <c r="C243" s="131"/>
      <c r="D243" s="132">
        <f ca="1">INDIRECT("'Liste Articles'!$G"&amp;INT(ROW(A239)/3.5)+22)</f>
        <v>0</v>
      </c>
      <c r="E243" s="131">
        <f ca="1">INDIRECT("'Liste Articles'!$F"&amp;INT(ROW(A239)/3.5)+23)</f>
        <v>0</v>
      </c>
      <c r="F243" s="131"/>
      <c r="G243" s="131"/>
      <c r="H243" s="132">
        <f ca="1">INDIRECT("'Liste Articles'!$G"&amp;INT(ROW(A239)/3.5)+23)</f>
        <v>0</v>
      </c>
    </row>
    <row r="244" spans="1:8" ht="15" hidden="1">
      <c r="A244" s="131"/>
      <c r="B244" s="131"/>
      <c r="C244" s="131"/>
      <c r="D244" s="132"/>
      <c r="E244" s="131"/>
      <c r="F244" s="131"/>
      <c r="G244" s="131"/>
      <c r="H244" s="132"/>
    </row>
    <row r="245" spans="1:8" s="67" customFormat="1" ht="9" hidden="1">
      <c r="A245" s="133" t="s">
        <v>18</v>
      </c>
      <c r="B245" s="133"/>
      <c r="C245" s="133"/>
      <c r="D245" s="133"/>
      <c r="E245" s="133" t="s">
        <v>18</v>
      </c>
      <c r="F245" s="133"/>
      <c r="G245" s="133"/>
      <c r="H245" s="133"/>
    </row>
    <row r="246" spans="1:8" s="66" customFormat="1" ht="16.5" hidden="1">
      <c r="A246" s="64" t="s">
        <v>52</v>
      </c>
      <c r="B246" s="134" t="s">
        <v>4</v>
      </c>
      <c r="C246" s="134"/>
      <c r="D246" s="65" t="s">
        <v>3</v>
      </c>
      <c r="E246" s="64" t="s">
        <v>52</v>
      </c>
      <c r="F246" s="134" t="s">
        <v>4</v>
      </c>
      <c r="G246" s="134"/>
      <c r="H246" s="65" t="s">
        <v>3</v>
      </c>
    </row>
    <row r="247" spans="1:8" ht="15" hidden="1">
      <c r="A247" s="135">
        <f>'Liste Articles'!$B$5</f>
        <v>0</v>
      </c>
      <c r="B247" s="131">
        <f ca="1">INDIRECT("'Liste Articles'!$B"&amp;INT(ROW(A246)/3.5)+22)</f>
        <v>0</v>
      </c>
      <c r="C247" s="131"/>
      <c r="D247" s="131">
        <f ca="1">INDIRECT("'Liste Articles'!$A"&amp;INT(ROW(A246)/3.5)+22)</f>
        <v>67</v>
      </c>
      <c r="E247" s="135">
        <f>'Liste Articles'!$B$5</f>
        <v>0</v>
      </c>
      <c r="F247" s="131">
        <f ca="1">INDIRECT("'Liste Articles'!$B"&amp;INT(ROW(A246)/3.5)+23)</f>
        <v>0</v>
      </c>
      <c r="G247" s="131"/>
      <c r="H247" s="131">
        <f ca="1">INDIRECT("'Liste Articles'!$A"&amp;INT(ROW(A246)/3.5)+23)</f>
        <v>68</v>
      </c>
    </row>
    <row r="248" spans="1:8" ht="15" hidden="1">
      <c r="A248" s="135"/>
      <c r="B248" s="131"/>
      <c r="C248" s="131"/>
      <c r="D248" s="131"/>
      <c r="E248" s="135"/>
      <c r="F248" s="131"/>
      <c r="G248" s="131"/>
      <c r="H248" s="131"/>
    </row>
    <row r="249" spans="1:8" s="66" customFormat="1" ht="15" hidden="1">
      <c r="A249" s="65" t="s">
        <v>2</v>
      </c>
      <c r="B249" s="131"/>
      <c r="C249" s="131"/>
      <c r="D249" s="65" t="s">
        <v>1</v>
      </c>
      <c r="E249" s="65" t="s">
        <v>2</v>
      </c>
      <c r="F249" s="131"/>
      <c r="G249" s="131"/>
      <c r="H249" s="65" t="s">
        <v>1</v>
      </c>
    </row>
    <row r="250" spans="1:8" ht="15" hidden="1">
      <c r="A250" s="131">
        <f ca="1">INDIRECT("'Liste Articles'!$F"&amp;INT(ROW(A246)/3.5)+22)</f>
        <v>0</v>
      </c>
      <c r="B250" s="131"/>
      <c r="C250" s="131"/>
      <c r="D250" s="132">
        <f ca="1">INDIRECT("'Liste Articles'!$G"&amp;INT(ROW(A246)/3.5)+22)</f>
        <v>0</v>
      </c>
      <c r="E250" s="131">
        <f ca="1">INDIRECT("'Liste Articles'!$F"&amp;INT(ROW(A246)/3.5)+23)</f>
        <v>0</v>
      </c>
      <c r="F250" s="131"/>
      <c r="G250" s="131"/>
      <c r="H250" s="132">
        <f ca="1">INDIRECT("'Liste Articles'!$G"&amp;INT(ROW(A246)/3.5)+23)</f>
        <v>0</v>
      </c>
    </row>
    <row r="251" spans="1:8" ht="15" hidden="1">
      <c r="A251" s="131"/>
      <c r="B251" s="131"/>
      <c r="C251" s="131"/>
      <c r="D251" s="132"/>
      <c r="E251" s="131"/>
      <c r="F251" s="131"/>
      <c r="G251" s="131"/>
      <c r="H251" s="132"/>
    </row>
    <row r="252" spans="1:8" s="67" customFormat="1" ht="9" hidden="1">
      <c r="A252" s="133" t="s">
        <v>18</v>
      </c>
      <c r="B252" s="133"/>
      <c r="C252" s="133"/>
      <c r="D252" s="133"/>
      <c r="E252" s="133" t="s">
        <v>18</v>
      </c>
      <c r="F252" s="133"/>
      <c r="G252" s="133"/>
      <c r="H252" s="133"/>
    </row>
    <row r="253" spans="1:8" s="66" customFormat="1" ht="16.5" hidden="1">
      <c r="A253" s="64" t="s">
        <v>52</v>
      </c>
      <c r="B253" s="134" t="s">
        <v>4</v>
      </c>
      <c r="C253" s="134"/>
      <c r="D253" s="65" t="s">
        <v>3</v>
      </c>
      <c r="E253" s="64" t="s">
        <v>52</v>
      </c>
      <c r="F253" s="134" t="s">
        <v>4</v>
      </c>
      <c r="G253" s="134"/>
      <c r="H253" s="65" t="s">
        <v>3</v>
      </c>
    </row>
    <row r="254" spans="1:8" ht="15" hidden="1">
      <c r="A254" s="135">
        <f>'Liste Articles'!$B$5</f>
        <v>0</v>
      </c>
      <c r="B254" s="131">
        <f ca="1">INDIRECT("'Liste Articles'!$B"&amp;INT(ROW(A253)/3.5)+22)</f>
        <v>0</v>
      </c>
      <c r="C254" s="131"/>
      <c r="D254" s="131">
        <f ca="1">INDIRECT("'Liste Articles'!$A"&amp;INT(ROW(A253)/3.5)+22)</f>
        <v>69</v>
      </c>
      <c r="E254" s="135">
        <f>'Liste Articles'!$B$5</f>
        <v>0</v>
      </c>
      <c r="F254" s="131">
        <f ca="1">INDIRECT("'Liste Articles'!$B"&amp;INT(ROW(A253)/3.5)+23)</f>
        <v>0</v>
      </c>
      <c r="G254" s="131"/>
      <c r="H254" s="131">
        <f ca="1">INDIRECT("'Liste Articles'!$A"&amp;INT(ROW(A253)/3.5)+23)</f>
        <v>70</v>
      </c>
    </row>
    <row r="255" spans="1:8" ht="15" hidden="1">
      <c r="A255" s="135"/>
      <c r="B255" s="131"/>
      <c r="C255" s="131"/>
      <c r="D255" s="131"/>
      <c r="E255" s="135"/>
      <c r="F255" s="131"/>
      <c r="G255" s="131"/>
      <c r="H255" s="131"/>
    </row>
    <row r="256" spans="1:8" s="66" customFormat="1" ht="15" hidden="1">
      <c r="A256" s="65" t="s">
        <v>2</v>
      </c>
      <c r="B256" s="131"/>
      <c r="C256" s="131"/>
      <c r="D256" s="65" t="s">
        <v>1</v>
      </c>
      <c r="E256" s="65" t="s">
        <v>2</v>
      </c>
      <c r="F256" s="131"/>
      <c r="G256" s="131"/>
      <c r="H256" s="65" t="s">
        <v>1</v>
      </c>
    </row>
    <row r="257" spans="1:8" ht="15" hidden="1">
      <c r="A257" s="131">
        <f ca="1">INDIRECT("'Liste Articles'!$F"&amp;INT(ROW(A253)/3.5)+22)</f>
        <v>0</v>
      </c>
      <c r="B257" s="131"/>
      <c r="C257" s="131"/>
      <c r="D257" s="132">
        <f ca="1">INDIRECT("'Liste Articles'!$G"&amp;INT(ROW(A253)/3.5)+22)</f>
        <v>0</v>
      </c>
      <c r="E257" s="131">
        <f ca="1">INDIRECT("'Liste Articles'!$F"&amp;INT(ROW(A253)/3.5)+23)</f>
        <v>0</v>
      </c>
      <c r="F257" s="131"/>
      <c r="G257" s="131"/>
      <c r="H257" s="132">
        <f ca="1">INDIRECT("'Liste Articles'!$G"&amp;INT(ROW(A253)/3.5)+23)</f>
        <v>0</v>
      </c>
    </row>
    <row r="258" spans="1:8" ht="15" hidden="1">
      <c r="A258" s="131"/>
      <c r="B258" s="131"/>
      <c r="C258" s="131"/>
      <c r="D258" s="132"/>
      <c r="E258" s="131"/>
      <c r="F258" s="131"/>
      <c r="G258" s="131"/>
      <c r="H258" s="132"/>
    </row>
    <row r="259" spans="1:8" s="67" customFormat="1" ht="9" hidden="1">
      <c r="A259" s="133" t="s">
        <v>18</v>
      </c>
      <c r="B259" s="133"/>
      <c r="C259" s="133"/>
      <c r="D259" s="133"/>
      <c r="E259" s="133" t="s">
        <v>18</v>
      </c>
      <c r="F259" s="133"/>
      <c r="G259" s="133"/>
      <c r="H259" s="133"/>
    </row>
    <row r="260" spans="1:8" s="66" customFormat="1" ht="16.5" hidden="1">
      <c r="A260" s="64" t="s">
        <v>52</v>
      </c>
      <c r="B260" s="134" t="s">
        <v>4</v>
      </c>
      <c r="C260" s="134"/>
      <c r="D260" s="65" t="s">
        <v>3</v>
      </c>
      <c r="E260" s="64" t="s">
        <v>52</v>
      </c>
      <c r="F260" s="134" t="s">
        <v>4</v>
      </c>
      <c r="G260" s="134"/>
      <c r="H260" s="65" t="s">
        <v>3</v>
      </c>
    </row>
    <row r="261" spans="1:8" ht="15" hidden="1">
      <c r="A261" s="135">
        <f>'Liste Articles'!$B$5</f>
        <v>0</v>
      </c>
      <c r="B261" s="131">
        <f ca="1">INDIRECT("'Liste Articles'!$B"&amp;INT(ROW(A260)/3.5)+22)</f>
        <v>0</v>
      </c>
      <c r="C261" s="131"/>
      <c r="D261" s="131">
        <f ca="1">INDIRECT("'Liste Articles'!$A"&amp;INT(ROW(A260)/3.5)+22)</f>
        <v>71</v>
      </c>
      <c r="E261" s="135">
        <f>'Liste Articles'!$B$5</f>
        <v>0</v>
      </c>
      <c r="F261" s="131">
        <f ca="1">INDIRECT("'Liste Articles'!$B"&amp;INT(ROW(A260)/3.5)+23)</f>
        <v>0</v>
      </c>
      <c r="G261" s="131"/>
      <c r="H261" s="131">
        <f ca="1">INDIRECT("'Liste Articles'!$A"&amp;INT(ROW(A260)/3.5)+23)</f>
        <v>72</v>
      </c>
    </row>
    <row r="262" spans="1:8" ht="15" hidden="1">
      <c r="A262" s="135"/>
      <c r="B262" s="131"/>
      <c r="C262" s="131"/>
      <c r="D262" s="131"/>
      <c r="E262" s="135"/>
      <c r="F262" s="131"/>
      <c r="G262" s="131"/>
      <c r="H262" s="131"/>
    </row>
    <row r="263" spans="1:8" s="66" customFormat="1" ht="15" hidden="1">
      <c r="A263" s="65" t="s">
        <v>2</v>
      </c>
      <c r="B263" s="131"/>
      <c r="C263" s="131"/>
      <c r="D263" s="65" t="s">
        <v>1</v>
      </c>
      <c r="E263" s="65" t="s">
        <v>2</v>
      </c>
      <c r="F263" s="131"/>
      <c r="G263" s="131"/>
      <c r="H263" s="65" t="s">
        <v>1</v>
      </c>
    </row>
    <row r="264" spans="1:8" ht="15" hidden="1">
      <c r="A264" s="131">
        <f ca="1">INDIRECT("'Liste Articles'!$F"&amp;INT(ROW(A260)/3.5)+22)</f>
        <v>0</v>
      </c>
      <c r="B264" s="131"/>
      <c r="C264" s="131"/>
      <c r="D264" s="132">
        <f ca="1">INDIRECT("'Liste Articles'!$G"&amp;INT(ROW(A260)/3.5)+22)</f>
        <v>0</v>
      </c>
      <c r="E264" s="131">
        <f ca="1">INDIRECT("'Liste Articles'!$F"&amp;INT(ROW(A260)/3.5)+23)</f>
        <v>0</v>
      </c>
      <c r="F264" s="131"/>
      <c r="G264" s="131"/>
      <c r="H264" s="132">
        <f ca="1">INDIRECT("'Liste Articles'!$G"&amp;INT(ROW(A260)/3.5)+23)</f>
        <v>0</v>
      </c>
    </row>
    <row r="265" spans="1:8" ht="15" hidden="1">
      <c r="A265" s="131"/>
      <c r="B265" s="131"/>
      <c r="C265" s="131"/>
      <c r="D265" s="132"/>
      <c r="E265" s="131"/>
      <c r="F265" s="131"/>
      <c r="G265" s="131"/>
      <c r="H265" s="132"/>
    </row>
    <row r="266" spans="1:8" s="67" customFormat="1" ht="9" hidden="1">
      <c r="A266" s="133" t="s">
        <v>18</v>
      </c>
      <c r="B266" s="133"/>
      <c r="C266" s="133"/>
      <c r="D266" s="133"/>
      <c r="E266" s="133" t="s">
        <v>18</v>
      </c>
      <c r="F266" s="133"/>
      <c r="G266" s="133"/>
      <c r="H266" s="133"/>
    </row>
    <row r="267" spans="1:8" s="66" customFormat="1" ht="16.5" hidden="1">
      <c r="A267" s="64" t="s">
        <v>52</v>
      </c>
      <c r="B267" s="129" t="s">
        <v>4</v>
      </c>
      <c r="C267" s="130"/>
      <c r="D267" s="65" t="s">
        <v>3</v>
      </c>
      <c r="E267" s="64" t="s">
        <v>52</v>
      </c>
      <c r="F267" s="129" t="s">
        <v>4</v>
      </c>
      <c r="G267" s="130"/>
      <c r="H267" s="65" t="s">
        <v>3</v>
      </c>
    </row>
    <row r="268" spans="1:8" ht="15" hidden="1">
      <c r="A268" s="122">
        <f>'Liste Articles'!$B$5</f>
        <v>0</v>
      </c>
      <c r="B268" s="115">
        <f ca="1">INDIRECT("'Liste Articles'!$B"&amp;INT(ROW(A267)/3.5)+22)</f>
        <v>0</v>
      </c>
      <c r="C268" s="116"/>
      <c r="D268" s="120">
        <f ca="1">INDIRECT("'Liste Articles'!$A"&amp;INT(ROW(A267)/3.5)+22)</f>
        <v>73</v>
      </c>
      <c r="E268" s="122">
        <f>'Liste Articles'!$B$5</f>
        <v>0</v>
      </c>
      <c r="F268" s="115">
        <f ca="1">INDIRECT("'Liste Articles'!$B"&amp;INT(ROW(A267)/3.5)+23)</f>
        <v>0</v>
      </c>
      <c r="G268" s="116"/>
      <c r="H268" s="120">
        <f ca="1">INDIRECT("'Liste Articles'!$A"&amp;INT(ROW(A267)/3.5)+23)</f>
        <v>74</v>
      </c>
    </row>
    <row r="269" spans="1:8" ht="15" hidden="1">
      <c r="A269" s="123"/>
      <c r="B269" s="117"/>
      <c r="C269" s="96"/>
      <c r="D269" s="121"/>
      <c r="E269" s="123"/>
      <c r="F269" s="117"/>
      <c r="G269" s="96"/>
      <c r="H269" s="121"/>
    </row>
    <row r="270" spans="1:8" s="66" customFormat="1" ht="15" hidden="1">
      <c r="A270" s="65" t="s">
        <v>2</v>
      </c>
      <c r="B270" s="117"/>
      <c r="C270" s="96"/>
      <c r="D270" s="65" t="s">
        <v>1</v>
      </c>
      <c r="E270" s="65" t="s">
        <v>2</v>
      </c>
      <c r="F270" s="117"/>
      <c r="G270" s="96"/>
      <c r="H270" s="65" t="s">
        <v>1</v>
      </c>
    </row>
    <row r="271" spans="1:8" ht="15" hidden="1">
      <c r="A271" s="120">
        <f ca="1">INDIRECT("'Liste Articles'!$F"&amp;INT(ROW(A267)/3.5)+22)</f>
        <v>0</v>
      </c>
      <c r="B271" s="117"/>
      <c r="C271" s="96"/>
      <c r="D271" s="124">
        <f ca="1">INDIRECT("'Liste Articles'!$G"&amp;INT(ROW(A267)/3.5)+22)</f>
        <v>0</v>
      </c>
      <c r="E271" s="120">
        <f ca="1">INDIRECT("'Liste Articles'!$F"&amp;INT(ROW(A267)/3.5)+23)</f>
        <v>0</v>
      </c>
      <c r="F271" s="117"/>
      <c r="G271" s="96"/>
      <c r="H271" s="124">
        <f ca="1">INDIRECT("'Liste Articles'!$G"&amp;INT(ROW(A267)/3.5)+23)</f>
        <v>0</v>
      </c>
    </row>
    <row r="272" spans="1:8" ht="15" hidden="1">
      <c r="A272" s="121"/>
      <c r="B272" s="118"/>
      <c r="C272" s="119"/>
      <c r="D272" s="125"/>
      <c r="E272" s="121"/>
      <c r="F272" s="118"/>
      <c r="G272" s="119"/>
      <c r="H272" s="125"/>
    </row>
    <row r="273" spans="1:8" s="67" customFormat="1" ht="9" hidden="1">
      <c r="A273" s="126" t="s">
        <v>18</v>
      </c>
      <c r="B273" s="127"/>
      <c r="C273" s="127"/>
      <c r="D273" s="128"/>
      <c r="E273" s="126" t="s">
        <v>18</v>
      </c>
      <c r="F273" s="127"/>
      <c r="G273" s="127"/>
      <c r="H273" s="128"/>
    </row>
    <row r="274" spans="1:8" s="66" customFormat="1" ht="16.5" hidden="1">
      <c r="A274" s="64" t="s">
        <v>52</v>
      </c>
      <c r="B274" s="129" t="s">
        <v>4</v>
      </c>
      <c r="C274" s="130"/>
      <c r="D274" s="65" t="s">
        <v>3</v>
      </c>
      <c r="E274" s="64" t="s">
        <v>52</v>
      </c>
      <c r="F274" s="129" t="s">
        <v>4</v>
      </c>
      <c r="G274" s="130"/>
      <c r="H274" s="65" t="s">
        <v>3</v>
      </c>
    </row>
    <row r="275" spans="1:8" ht="15" hidden="1">
      <c r="A275" s="122">
        <f>'Liste Articles'!$B$5</f>
        <v>0</v>
      </c>
      <c r="B275" s="115">
        <f ca="1">INDIRECT("'Liste Articles'!$B"&amp;INT(ROW(A274)/3.5)+22)</f>
        <v>0</v>
      </c>
      <c r="C275" s="116"/>
      <c r="D275" s="120">
        <f ca="1">INDIRECT("'Liste Articles'!$A"&amp;INT(ROW(A274)/3.5)+22)</f>
        <v>75</v>
      </c>
      <c r="E275" s="122">
        <f>'Liste Articles'!$B$5</f>
        <v>0</v>
      </c>
      <c r="F275" s="115">
        <f ca="1">INDIRECT("'Liste Articles'!$B"&amp;INT(ROW(A274)/3.5)+23)</f>
        <v>0</v>
      </c>
      <c r="G275" s="116"/>
      <c r="H275" s="120">
        <f ca="1">INDIRECT("'Liste Articles'!$A"&amp;INT(ROW(A274)/3.5)+23)</f>
        <v>76</v>
      </c>
    </row>
    <row r="276" spans="1:8" ht="15" hidden="1">
      <c r="A276" s="123"/>
      <c r="B276" s="117"/>
      <c r="C276" s="96"/>
      <c r="D276" s="121"/>
      <c r="E276" s="123"/>
      <c r="F276" s="117"/>
      <c r="G276" s="96"/>
      <c r="H276" s="121"/>
    </row>
    <row r="277" spans="1:8" s="66" customFormat="1" ht="15" hidden="1">
      <c r="A277" s="65" t="s">
        <v>2</v>
      </c>
      <c r="B277" s="117"/>
      <c r="C277" s="96"/>
      <c r="D277" s="65" t="s">
        <v>1</v>
      </c>
      <c r="E277" s="65" t="s">
        <v>2</v>
      </c>
      <c r="F277" s="117"/>
      <c r="G277" s="96"/>
      <c r="H277" s="65" t="s">
        <v>1</v>
      </c>
    </row>
    <row r="278" spans="1:8" ht="15" hidden="1">
      <c r="A278" s="120">
        <f ca="1">INDIRECT("'Liste Articles'!$F"&amp;INT(ROW(A274)/3.5)+22)</f>
        <v>0</v>
      </c>
      <c r="B278" s="117"/>
      <c r="C278" s="96"/>
      <c r="D278" s="124">
        <f ca="1">INDIRECT("'Liste Articles'!$G"&amp;INT(ROW(A274)/3.5)+22)</f>
        <v>0</v>
      </c>
      <c r="E278" s="120">
        <f ca="1">INDIRECT("'Liste Articles'!$F"&amp;INT(ROW(A274)/3.5)+23)</f>
        <v>0</v>
      </c>
      <c r="F278" s="117"/>
      <c r="G278" s="96"/>
      <c r="H278" s="124">
        <f ca="1">INDIRECT("'Liste Articles'!$G"&amp;INT(ROW(A274)/3.5)+23)</f>
        <v>0</v>
      </c>
    </row>
    <row r="279" spans="1:8" ht="15" hidden="1">
      <c r="A279" s="121"/>
      <c r="B279" s="118"/>
      <c r="C279" s="119"/>
      <c r="D279" s="125"/>
      <c r="E279" s="121"/>
      <c r="F279" s="118"/>
      <c r="G279" s="119"/>
      <c r="H279" s="125"/>
    </row>
    <row r="280" spans="1:8" s="67" customFormat="1" ht="9" hidden="1">
      <c r="A280" s="126" t="s">
        <v>18</v>
      </c>
      <c r="B280" s="127"/>
      <c r="C280" s="127"/>
      <c r="D280" s="128"/>
      <c r="E280" s="126" t="s">
        <v>18</v>
      </c>
      <c r="F280" s="127"/>
      <c r="G280" s="127"/>
      <c r="H280" s="128"/>
    </row>
    <row r="281" spans="1:8" s="66" customFormat="1" ht="16.5" hidden="1">
      <c r="A281" s="64" t="s">
        <v>52</v>
      </c>
      <c r="B281" s="134" t="s">
        <v>4</v>
      </c>
      <c r="C281" s="134"/>
      <c r="D281" s="65" t="s">
        <v>3</v>
      </c>
      <c r="E281" s="64" t="s">
        <v>52</v>
      </c>
      <c r="F281" s="134" t="s">
        <v>4</v>
      </c>
      <c r="G281" s="134"/>
      <c r="H281" s="65" t="s">
        <v>3</v>
      </c>
    </row>
    <row r="282" spans="1:8" ht="15" hidden="1">
      <c r="A282" s="135">
        <f>'Liste Articles'!$B$5</f>
        <v>0</v>
      </c>
      <c r="B282" s="131">
        <f ca="1">INDIRECT("'Liste Articles'!$B"&amp;INT(ROW(A281)/3.5)+22)</f>
        <v>0</v>
      </c>
      <c r="C282" s="131"/>
      <c r="D282" s="131">
        <f ca="1">INDIRECT("'Liste Articles'!$A"&amp;INT(ROW(A281)/3.5)+22)</f>
        <v>77</v>
      </c>
      <c r="E282" s="135">
        <f>'Liste Articles'!$B$5</f>
        <v>0</v>
      </c>
      <c r="F282" s="131">
        <f ca="1">INDIRECT("'Liste Articles'!$B"&amp;INT(ROW(A281)/3.5)+23)</f>
        <v>0</v>
      </c>
      <c r="G282" s="131"/>
      <c r="H282" s="131">
        <f ca="1">INDIRECT("'Liste Articles'!$A"&amp;INT(ROW(A281)/3.5)+23)</f>
        <v>78</v>
      </c>
    </row>
    <row r="283" spans="1:8" ht="15" hidden="1">
      <c r="A283" s="135"/>
      <c r="B283" s="131"/>
      <c r="C283" s="131"/>
      <c r="D283" s="131"/>
      <c r="E283" s="135"/>
      <c r="F283" s="131"/>
      <c r="G283" s="131"/>
      <c r="H283" s="131"/>
    </row>
    <row r="284" spans="1:8" s="66" customFormat="1" ht="15" hidden="1">
      <c r="A284" s="65" t="s">
        <v>2</v>
      </c>
      <c r="B284" s="131"/>
      <c r="C284" s="131"/>
      <c r="D284" s="65" t="s">
        <v>1</v>
      </c>
      <c r="E284" s="65" t="s">
        <v>2</v>
      </c>
      <c r="F284" s="131"/>
      <c r="G284" s="131"/>
      <c r="H284" s="65" t="s">
        <v>1</v>
      </c>
    </row>
    <row r="285" spans="1:8" ht="15" hidden="1">
      <c r="A285" s="131">
        <f ca="1">INDIRECT("'Liste Articles'!$F"&amp;INT(ROW(A281)/3.5)+22)</f>
        <v>0</v>
      </c>
      <c r="B285" s="131"/>
      <c r="C285" s="131"/>
      <c r="D285" s="132">
        <f ca="1">INDIRECT("'Liste Articles'!$G"&amp;INT(ROW(A281)/3.5)+22)</f>
        <v>0</v>
      </c>
      <c r="E285" s="131">
        <f ca="1">INDIRECT("'Liste Articles'!$F"&amp;INT(ROW(A281)/3.5)+23)</f>
        <v>0</v>
      </c>
      <c r="F285" s="131"/>
      <c r="G285" s="131"/>
      <c r="H285" s="132">
        <f ca="1">INDIRECT("'Liste Articles'!$G"&amp;INT(ROW(A281)/3.5)+23)</f>
        <v>0</v>
      </c>
    </row>
    <row r="286" spans="1:8" ht="15" hidden="1">
      <c r="A286" s="131"/>
      <c r="B286" s="131"/>
      <c r="C286" s="131"/>
      <c r="D286" s="132"/>
      <c r="E286" s="131"/>
      <c r="F286" s="131"/>
      <c r="G286" s="131"/>
      <c r="H286" s="132"/>
    </row>
    <row r="287" spans="1:8" s="67" customFormat="1" ht="9" hidden="1">
      <c r="A287" s="133" t="s">
        <v>18</v>
      </c>
      <c r="B287" s="133"/>
      <c r="C287" s="133"/>
      <c r="D287" s="133"/>
      <c r="E287" s="133" t="s">
        <v>18</v>
      </c>
      <c r="F287" s="133"/>
      <c r="G287" s="133"/>
      <c r="H287" s="133"/>
    </row>
    <row r="288" spans="1:8" s="66" customFormat="1" ht="16.5" hidden="1">
      <c r="A288" s="64" t="s">
        <v>52</v>
      </c>
      <c r="B288" s="134" t="s">
        <v>4</v>
      </c>
      <c r="C288" s="134"/>
      <c r="D288" s="65" t="s">
        <v>3</v>
      </c>
      <c r="E288" s="64" t="s">
        <v>52</v>
      </c>
      <c r="F288" s="134" t="s">
        <v>4</v>
      </c>
      <c r="G288" s="134"/>
      <c r="H288" s="65" t="s">
        <v>3</v>
      </c>
    </row>
    <row r="289" spans="1:8" ht="15" hidden="1">
      <c r="A289" s="135">
        <f>'Liste Articles'!$B$5</f>
        <v>0</v>
      </c>
      <c r="B289" s="131">
        <f ca="1">INDIRECT("'Liste Articles'!$B"&amp;INT(ROW(A288)/3.5)+22)</f>
        <v>0</v>
      </c>
      <c r="C289" s="131"/>
      <c r="D289" s="131">
        <f ca="1">INDIRECT("'Liste Articles'!$A"&amp;INT(ROW(A288)/3.5)+22)</f>
        <v>79</v>
      </c>
      <c r="E289" s="135">
        <f>'Liste Articles'!$B$5</f>
        <v>0</v>
      </c>
      <c r="F289" s="131">
        <f ca="1">INDIRECT("'Liste Articles'!$B"&amp;INT(ROW(A288)/3.5)+23)</f>
        <v>0</v>
      </c>
      <c r="G289" s="131"/>
      <c r="H289" s="131">
        <f ca="1">INDIRECT("'Liste Articles'!$A"&amp;INT(ROW(A288)/3.5)+23)</f>
        <v>80</v>
      </c>
    </row>
    <row r="290" spans="1:8" ht="15" hidden="1">
      <c r="A290" s="135"/>
      <c r="B290" s="131"/>
      <c r="C290" s="131"/>
      <c r="D290" s="131"/>
      <c r="E290" s="135"/>
      <c r="F290" s="131"/>
      <c r="G290" s="131"/>
      <c r="H290" s="131"/>
    </row>
    <row r="291" spans="1:8" s="66" customFormat="1" ht="15" hidden="1">
      <c r="A291" s="65" t="s">
        <v>2</v>
      </c>
      <c r="B291" s="131"/>
      <c r="C291" s="131"/>
      <c r="D291" s="65" t="s">
        <v>1</v>
      </c>
      <c r="E291" s="65" t="s">
        <v>2</v>
      </c>
      <c r="F291" s="131"/>
      <c r="G291" s="131"/>
      <c r="H291" s="65" t="s">
        <v>1</v>
      </c>
    </row>
    <row r="292" spans="1:8" ht="15" hidden="1">
      <c r="A292" s="131">
        <f ca="1">INDIRECT("'Liste Articles'!$F"&amp;INT(ROW(A288)/3.5)+22)</f>
        <v>0</v>
      </c>
      <c r="B292" s="131"/>
      <c r="C292" s="131"/>
      <c r="D292" s="132">
        <f ca="1">INDIRECT("'Liste Articles'!$G"&amp;INT(ROW(A288)/3.5)+22)</f>
        <v>0</v>
      </c>
      <c r="E292" s="131">
        <f ca="1">INDIRECT("'Liste Articles'!$F"&amp;INT(ROW(A288)/3.5)+23)</f>
        <v>0</v>
      </c>
      <c r="F292" s="131"/>
      <c r="G292" s="131"/>
      <c r="H292" s="132">
        <f ca="1">INDIRECT("'Liste Articles'!$G"&amp;INT(ROW(A288)/3.5)+23)</f>
        <v>0</v>
      </c>
    </row>
    <row r="293" spans="1:8" ht="15" hidden="1">
      <c r="A293" s="131"/>
      <c r="B293" s="131"/>
      <c r="C293" s="131"/>
      <c r="D293" s="132"/>
      <c r="E293" s="131"/>
      <c r="F293" s="131"/>
      <c r="G293" s="131"/>
      <c r="H293" s="132"/>
    </row>
    <row r="294" spans="1:8" s="67" customFormat="1" ht="9" hidden="1">
      <c r="A294" s="133" t="s">
        <v>18</v>
      </c>
      <c r="B294" s="133"/>
      <c r="C294" s="133"/>
      <c r="D294" s="133"/>
      <c r="E294" s="133" t="s">
        <v>18</v>
      </c>
      <c r="F294" s="133"/>
      <c r="G294" s="133"/>
      <c r="H294" s="133"/>
    </row>
    <row r="295" spans="1:8" s="66" customFormat="1" ht="16.5" hidden="1">
      <c r="A295" s="64" t="s">
        <v>52</v>
      </c>
      <c r="B295" s="134" t="s">
        <v>4</v>
      </c>
      <c r="C295" s="134"/>
      <c r="D295" s="65" t="s">
        <v>3</v>
      </c>
      <c r="E295" s="64" t="s">
        <v>52</v>
      </c>
      <c r="F295" s="134" t="s">
        <v>4</v>
      </c>
      <c r="G295" s="134"/>
      <c r="H295" s="65" t="s">
        <v>3</v>
      </c>
    </row>
    <row r="296" spans="1:8" ht="15" hidden="1">
      <c r="A296" s="135">
        <f>'Liste Articles'!$B$5</f>
        <v>0</v>
      </c>
      <c r="B296" s="131">
        <f ca="1">INDIRECT("'Liste Articles'!$B"&amp;INT(ROW(A295)/3.5)+22)</f>
        <v>0</v>
      </c>
      <c r="C296" s="131"/>
      <c r="D296" s="131">
        <f ca="1">INDIRECT("'Liste Articles'!$A"&amp;INT(ROW(A295)/3.5)+22)</f>
        <v>81</v>
      </c>
      <c r="E296" s="135">
        <f>'Liste Articles'!$B$5</f>
        <v>0</v>
      </c>
      <c r="F296" s="131">
        <f ca="1">INDIRECT("'Liste Articles'!$B"&amp;INT(ROW(A295)/3.5)+23)</f>
        <v>0</v>
      </c>
      <c r="G296" s="131"/>
      <c r="H296" s="131">
        <f ca="1">INDIRECT("'Liste Articles'!$A"&amp;INT(ROW(A295)/3.5)+23)</f>
        <v>82</v>
      </c>
    </row>
    <row r="297" spans="1:8" ht="15" hidden="1">
      <c r="A297" s="135"/>
      <c r="B297" s="131"/>
      <c r="C297" s="131"/>
      <c r="D297" s="131"/>
      <c r="E297" s="135"/>
      <c r="F297" s="131"/>
      <c r="G297" s="131"/>
      <c r="H297" s="131"/>
    </row>
    <row r="298" spans="1:8" s="66" customFormat="1" ht="15" hidden="1">
      <c r="A298" s="65" t="s">
        <v>2</v>
      </c>
      <c r="B298" s="131"/>
      <c r="C298" s="131"/>
      <c r="D298" s="65" t="s">
        <v>1</v>
      </c>
      <c r="E298" s="65" t="s">
        <v>2</v>
      </c>
      <c r="F298" s="131"/>
      <c r="G298" s="131"/>
      <c r="H298" s="65" t="s">
        <v>1</v>
      </c>
    </row>
    <row r="299" spans="1:8" ht="15" hidden="1">
      <c r="A299" s="131">
        <f ca="1">INDIRECT("'Liste Articles'!$F"&amp;INT(ROW(A295)/3.5)+22)</f>
        <v>0</v>
      </c>
      <c r="B299" s="131"/>
      <c r="C299" s="131"/>
      <c r="D299" s="132">
        <f ca="1">INDIRECT("'Liste Articles'!$G"&amp;INT(ROW(A295)/3.5)+22)</f>
        <v>0</v>
      </c>
      <c r="E299" s="131">
        <f ca="1">INDIRECT("'Liste Articles'!$F"&amp;INT(ROW(A295)/3.5)+23)</f>
        <v>0</v>
      </c>
      <c r="F299" s="131"/>
      <c r="G299" s="131"/>
      <c r="H299" s="132">
        <f ca="1">INDIRECT("'Liste Articles'!$G"&amp;INT(ROW(A295)/3.5)+23)</f>
        <v>0</v>
      </c>
    </row>
    <row r="300" spans="1:8" ht="15" hidden="1">
      <c r="A300" s="131"/>
      <c r="B300" s="131"/>
      <c r="C300" s="131"/>
      <c r="D300" s="132"/>
      <c r="E300" s="131"/>
      <c r="F300" s="131"/>
      <c r="G300" s="131"/>
      <c r="H300" s="132"/>
    </row>
    <row r="301" spans="1:8" s="67" customFormat="1" ht="9" hidden="1">
      <c r="A301" s="133" t="s">
        <v>18</v>
      </c>
      <c r="B301" s="133"/>
      <c r="C301" s="133"/>
      <c r="D301" s="133"/>
      <c r="E301" s="133" t="s">
        <v>18</v>
      </c>
      <c r="F301" s="133"/>
      <c r="G301" s="133"/>
      <c r="H301" s="133"/>
    </row>
    <row r="302" spans="1:8" s="66" customFormat="1" ht="16.5" hidden="1">
      <c r="A302" s="64" t="s">
        <v>52</v>
      </c>
      <c r="B302" s="134" t="s">
        <v>4</v>
      </c>
      <c r="C302" s="134"/>
      <c r="D302" s="65" t="s">
        <v>3</v>
      </c>
      <c r="E302" s="64" t="s">
        <v>52</v>
      </c>
      <c r="F302" s="134" t="s">
        <v>4</v>
      </c>
      <c r="G302" s="134"/>
      <c r="H302" s="65" t="s">
        <v>3</v>
      </c>
    </row>
    <row r="303" spans="1:8" ht="15" hidden="1">
      <c r="A303" s="135">
        <f>'Liste Articles'!$B$5</f>
        <v>0</v>
      </c>
      <c r="B303" s="131">
        <f ca="1">INDIRECT("'Liste Articles'!$B"&amp;INT(ROW(A302)/3.5)+22)</f>
        <v>0</v>
      </c>
      <c r="C303" s="131"/>
      <c r="D303" s="131">
        <f ca="1">INDIRECT("'Liste Articles'!$A"&amp;INT(ROW(A302)/3.5)+22)</f>
        <v>83</v>
      </c>
      <c r="E303" s="135">
        <f>'Liste Articles'!$B$5</f>
        <v>0</v>
      </c>
      <c r="F303" s="131">
        <f ca="1">INDIRECT("'Liste Articles'!$B"&amp;INT(ROW(A302)/3.5)+23)</f>
        <v>0</v>
      </c>
      <c r="G303" s="131"/>
      <c r="H303" s="131">
        <f ca="1">INDIRECT("'Liste Articles'!$A"&amp;INT(ROW(A302)/3.5)+23)</f>
        <v>84</v>
      </c>
    </row>
    <row r="304" spans="1:8" ht="15" hidden="1">
      <c r="A304" s="135"/>
      <c r="B304" s="131"/>
      <c r="C304" s="131"/>
      <c r="D304" s="131"/>
      <c r="E304" s="135"/>
      <c r="F304" s="131"/>
      <c r="G304" s="131"/>
      <c r="H304" s="131"/>
    </row>
    <row r="305" spans="1:8" s="66" customFormat="1" ht="15" hidden="1">
      <c r="A305" s="65" t="s">
        <v>2</v>
      </c>
      <c r="B305" s="131"/>
      <c r="C305" s="131"/>
      <c r="D305" s="65" t="s">
        <v>1</v>
      </c>
      <c r="E305" s="65" t="s">
        <v>2</v>
      </c>
      <c r="F305" s="131"/>
      <c r="G305" s="131"/>
      <c r="H305" s="65" t="s">
        <v>1</v>
      </c>
    </row>
    <row r="306" spans="1:8" ht="15" hidden="1">
      <c r="A306" s="131">
        <f ca="1">INDIRECT("'Liste Articles'!$F"&amp;INT(ROW(A302)/3.5)+22)</f>
        <v>0</v>
      </c>
      <c r="B306" s="131"/>
      <c r="C306" s="131"/>
      <c r="D306" s="132">
        <f ca="1">INDIRECT("'Liste Articles'!$G"&amp;INT(ROW(A302)/3.5)+22)</f>
        <v>0</v>
      </c>
      <c r="E306" s="131">
        <f ca="1">INDIRECT("'Liste Articles'!$F"&amp;INT(ROW(A302)/3.5)+23)</f>
        <v>0</v>
      </c>
      <c r="F306" s="131"/>
      <c r="G306" s="131"/>
      <c r="H306" s="132">
        <f ca="1">INDIRECT("'Liste Articles'!$G"&amp;INT(ROW(A302)/3.5)+23)</f>
        <v>0</v>
      </c>
    </row>
    <row r="307" spans="1:8" ht="15" hidden="1">
      <c r="A307" s="131"/>
      <c r="B307" s="131"/>
      <c r="C307" s="131"/>
      <c r="D307" s="132"/>
      <c r="E307" s="131"/>
      <c r="F307" s="131"/>
      <c r="G307" s="131"/>
      <c r="H307" s="132"/>
    </row>
    <row r="308" spans="1:8" s="67" customFormat="1" ht="9" hidden="1">
      <c r="A308" s="133" t="s">
        <v>18</v>
      </c>
      <c r="B308" s="133"/>
      <c r="C308" s="133"/>
      <c r="D308" s="133"/>
      <c r="E308" s="133" t="s">
        <v>18</v>
      </c>
      <c r="F308" s="133"/>
      <c r="G308" s="133"/>
      <c r="H308" s="133"/>
    </row>
    <row r="309" spans="1:8" s="66" customFormat="1" ht="16.5" hidden="1">
      <c r="A309" s="64" t="s">
        <v>52</v>
      </c>
      <c r="B309" s="134" t="s">
        <v>4</v>
      </c>
      <c r="C309" s="134"/>
      <c r="D309" s="65" t="s">
        <v>3</v>
      </c>
      <c r="E309" s="64" t="s">
        <v>52</v>
      </c>
      <c r="F309" s="134" t="s">
        <v>4</v>
      </c>
      <c r="G309" s="134"/>
      <c r="H309" s="65" t="s">
        <v>3</v>
      </c>
    </row>
    <row r="310" spans="1:8" ht="15" hidden="1">
      <c r="A310" s="135">
        <f>'Liste Articles'!$B$5</f>
        <v>0</v>
      </c>
      <c r="B310" s="131">
        <f ca="1">INDIRECT("'Liste Articles'!$B"&amp;INT(ROW(A309)/3.5)+22)</f>
        <v>0</v>
      </c>
      <c r="C310" s="131"/>
      <c r="D310" s="131">
        <f ca="1">INDIRECT("'Liste Articles'!$A"&amp;INT(ROW(A309)/3.5)+22)</f>
        <v>85</v>
      </c>
      <c r="E310" s="135">
        <f>'Liste Articles'!$B$5</f>
        <v>0</v>
      </c>
      <c r="F310" s="131">
        <f ca="1">INDIRECT("'Liste Articles'!$B"&amp;INT(ROW(A309)/3.5)+23)</f>
        <v>0</v>
      </c>
      <c r="G310" s="131"/>
      <c r="H310" s="131">
        <f ca="1">INDIRECT("'Liste Articles'!$A"&amp;INT(ROW(A309)/3.5)+23)</f>
        <v>86</v>
      </c>
    </row>
    <row r="311" spans="1:8" ht="15" hidden="1">
      <c r="A311" s="135"/>
      <c r="B311" s="131"/>
      <c r="C311" s="131"/>
      <c r="D311" s="131"/>
      <c r="E311" s="135"/>
      <c r="F311" s="131"/>
      <c r="G311" s="131"/>
      <c r="H311" s="131"/>
    </row>
    <row r="312" spans="1:8" s="66" customFormat="1" ht="15" hidden="1">
      <c r="A312" s="65" t="s">
        <v>2</v>
      </c>
      <c r="B312" s="131"/>
      <c r="C312" s="131"/>
      <c r="D312" s="65" t="s">
        <v>1</v>
      </c>
      <c r="E312" s="65" t="s">
        <v>2</v>
      </c>
      <c r="F312" s="131"/>
      <c r="G312" s="131"/>
      <c r="H312" s="65" t="s">
        <v>1</v>
      </c>
    </row>
    <row r="313" spans="1:8" ht="15" hidden="1">
      <c r="A313" s="131">
        <f ca="1">INDIRECT("'Liste Articles'!$F"&amp;INT(ROW(A309)/3.5)+22)</f>
        <v>0</v>
      </c>
      <c r="B313" s="131"/>
      <c r="C313" s="131"/>
      <c r="D313" s="132">
        <f ca="1">INDIRECT("'Liste Articles'!$G"&amp;INT(ROW(A309)/3.5)+22)</f>
        <v>0</v>
      </c>
      <c r="E313" s="131">
        <f ca="1">INDIRECT("'Liste Articles'!$F"&amp;INT(ROW(A309)/3.5)+23)</f>
        <v>0</v>
      </c>
      <c r="F313" s="131"/>
      <c r="G313" s="131"/>
      <c r="H313" s="132">
        <f ca="1">INDIRECT("'Liste Articles'!$G"&amp;INT(ROW(A309)/3.5)+23)</f>
        <v>0</v>
      </c>
    </row>
    <row r="314" spans="1:8" ht="15" hidden="1">
      <c r="A314" s="131"/>
      <c r="B314" s="131"/>
      <c r="C314" s="131"/>
      <c r="D314" s="132"/>
      <c r="E314" s="131"/>
      <c r="F314" s="131"/>
      <c r="G314" s="131"/>
      <c r="H314" s="132"/>
    </row>
    <row r="315" spans="1:8" s="67" customFormat="1" ht="9" hidden="1">
      <c r="A315" s="133" t="s">
        <v>18</v>
      </c>
      <c r="B315" s="133"/>
      <c r="C315" s="133"/>
      <c r="D315" s="133"/>
      <c r="E315" s="133" t="s">
        <v>18</v>
      </c>
      <c r="F315" s="133"/>
      <c r="G315" s="133"/>
      <c r="H315" s="133"/>
    </row>
    <row r="316" spans="1:8" s="66" customFormat="1" ht="16.5" hidden="1">
      <c r="A316" s="64" t="s">
        <v>52</v>
      </c>
      <c r="B316" s="134" t="s">
        <v>4</v>
      </c>
      <c r="C316" s="134"/>
      <c r="D316" s="65" t="s">
        <v>3</v>
      </c>
      <c r="E316" s="64" t="s">
        <v>52</v>
      </c>
      <c r="F316" s="134" t="s">
        <v>4</v>
      </c>
      <c r="G316" s="134"/>
      <c r="H316" s="65" t="s">
        <v>3</v>
      </c>
    </row>
    <row r="317" spans="1:8" ht="15" hidden="1">
      <c r="A317" s="135">
        <f>'Liste Articles'!$B$5</f>
        <v>0</v>
      </c>
      <c r="B317" s="131">
        <f ca="1">INDIRECT("'Liste Articles'!$B"&amp;INT(ROW(A316)/3.5)+22)</f>
        <v>0</v>
      </c>
      <c r="C317" s="131"/>
      <c r="D317" s="131">
        <f ca="1">INDIRECT("'Liste Articles'!$A"&amp;INT(ROW(A316)/3.5)+22)</f>
        <v>87</v>
      </c>
      <c r="E317" s="135">
        <f>'Liste Articles'!$B$5</f>
        <v>0</v>
      </c>
      <c r="F317" s="131">
        <f ca="1">INDIRECT("'Liste Articles'!$B"&amp;INT(ROW(A316)/3.5)+23)</f>
        <v>0</v>
      </c>
      <c r="G317" s="131"/>
      <c r="H317" s="131">
        <f ca="1">INDIRECT("'Liste Articles'!$A"&amp;INT(ROW(A316)/3.5)+23)</f>
        <v>88</v>
      </c>
    </row>
    <row r="318" spans="1:8" ht="15" hidden="1">
      <c r="A318" s="135"/>
      <c r="B318" s="131"/>
      <c r="C318" s="131"/>
      <c r="D318" s="131"/>
      <c r="E318" s="135"/>
      <c r="F318" s="131"/>
      <c r="G318" s="131"/>
      <c r="H318" s="131"/>
    </row>
    <row r="319" spans="1:8" s="66" customFormat="1" ht="15" hidden="1">
      <c r="A319" s="65" t="s">
        <v>2</v>
      </c>
      <c r="B319" s="131"/>
      <c r="C319" s="131"/>
      <c r="D319" s="65" t="s">
        <v>1</v>
      </c>
      <c r="E319" s="65" t="s">
        <v>2</v>
      </c>
      <c r="F319" s="131"/>
      <c r="G319" s="131"/>
      <c r="H319" s="65" t="s">
        <v>1</v>
      </c>
    </row>
    <row r="320" spans="1:8" ht="15" hidden="1">
      <c r="A320" s="131">
        <f ca="1">INDIRECT("'Liste Articles'!$F"&amp;INT(ROW(A316)/3.5)+22)</f>
        <v>0</v>
      </c>
      <c r="B320" s="131"/>
      <c r="C320" s="131"/>
      <c r="D320" s="132">
        <f ca="1">INDIRECT("'Liste Articles'!$G"&amp;INT(ROW(A316)/3.5)+22)</f>
        <v>0</v>
      </c>
      <c r="E320" s="131">
        <f ca="1">INDIRECT("'Liste Articles'!$F"&amp;INT(ROW(A316)/3.5)+23)</f>
        <v>0</v>
      </c>
      <c r="F320" s="131"/>
      <c r="G320" s="131"/>
      <c r="H320" s="132">
        <f ca="1">INDIRECT("'Liste Articles'!$G"&amp;INT(ROW(A316)/3.5)+23)</f>
        <v>0</v>
      </c>
    </row>
    <row r="321" spans="1:8" ht="15" hidden="1">
      <c r="A321" s="131"/>
      <c r="B321" s="131"/>
      <c r="C321" s="131"/>
      <c r="D321" s="132"/>
      <c r="E321" s="131"/>
      <c r="F321" s="131"/>
      <c r="G321" s="131"/>
      <c r="H321" s="132"/>
    </row>
    <row r="322" spans="1:8" s="67" customFormat="1" ht="9" hidden="1">
      <c r="A322" s="133" t="s">
        <v>18</v>
      </c>
      <c r="B322" s="133"/>
      <c r="C322" s="133"/>
      <c r="D322" s="133"/>
      <c r="E322" s="133" t="s">
        <v>18</v>
      </c>
      <c r="F322" s="133"/>
      <c r="G322" s="133"/>
      <c r="H322" s="133"/>
    </row>
    <row r="323" spans="1:8" s="66" customFormat="1" ht="16.5" hidden="1">
      <c r="A323" s="64" t="s">
        <v>52</v>
      </c>
      <c r="B323" s="134" t="s">
        <v>4</v>
      </c>
      <c r="C323" s="134"/>
      <c r="D323" s="65" t="s">
        <v>3</v>
      </c>
      <c r="E323" s="64" t="s">
        <v>52</v>
      </c>
      <c r="F323" s="134" t="s">
        <v>4</v>
      </c>
      <c r="G323" s="134"/>
      <c r="H323" s="65" t="s">
        <v>3</v>
      </c>
    </row>
    <row r="324" spans="1:8" ht="15" hidden="1">
      <c r="A324" s="135">
        <f>'Liste Articles'!$B$5</f>
        <v>0</v>
      </c>
      <c r="B324" s="131">
        <f ca="1">INDIRECT("'Liste Articles'!$B"&amp;INT(ROW(A323)/3.5)+22)</f>
        <v>0</v>
      </c>
      <c r="C324" s="131"/>
      <c r="D324" s="131">
        <f ca="1">INDIRECT("'Liste Articles'!$A"&amp;INT(ROW(A323)/3.5)+22)</f>
        <v>89</v>
      </c>
      <c r="E324" s="135">
        <f>'Liste Articles'!$B$5</f>
        <v>0</v>
      </c>
      <c r="F324" s="131">
        <f ca="1">INDIRECT("'Liste Articles'!$B"&amp;INT(ROW(A323)/3.5)+23)</f>
        <v>0</v>
      </c>
      <c r="G324" s="131"/>
      <c r="H324" s="131">
        <f ca="1">INDIRECT("'Liste Articles'!$A"&amp;INT(ROW(A323)/3.5)+23)</f>
        <v>90</v>
      </c>
    </row>
    <row r="325" spans="1:8" ht="15" hidden="1">
      <c r="A325" s="135"/>
      <c r="B325" s="131"/>
      <c r="C325" s="131"/>
      <c r="D325" s="131"/>
      <c r="E325" s="135"/>
      <c r="F325" s="131"/>
      <c r="G325" s="131"/>
      <c r="H325" s="131"/>
    </row>
    <row r="326" spans="1:8" s="66" customFormat="1" ht="15" hidden="1">
      <c r="A326" s="65" t="s">
        <v>2</v>
      </c>
      <c r="B326" s="131"/>
      <c r="C326" s="131"/>
      <c r="D326" s="65" t="s">
        <v>1</v>
      </c>
      <c r="E326" s="65" t="s">
        <v>2</v>
      </c>
      <c r="F326" s="131"/>
      <c r="G326" s="131"/>
      <c r="H326" s="65" t="s">
        <v>1</v>
      </c>
    </row>
    <row r="327" spans="1:8" ht="15" hidden="1">
      <c r="A327" s="131">
        <f ca="1">INDIRECT("'Liste Articles'!$F"&amp;INT(ROW(A323)/3.5)+22)</f>
        <v>0</v>
      </c>
      <c r="B327" s="131"/>
      <c r="C327" s="131"/>
      <c r="D327" s="132">
        <f ca="1">INDIRECT("'Liste Articles'!$G"&amp;INT(ROW(A323)/3.5)+22)</f>
        <v>0</v>
      </c>
      <c r="E327" s="131">
        <f ca="1">INDIRECT("'Liste Articles'!$F"&amp;INT(ROW(A323)/3.5)+23)</f>
        <v>0</v>
      </c>
      <c r="F327" s="131"/>
      <c r="G327" s="131"/>
      <c r="H327" s="132">
        <f ca="1">INDIRECT("'Liste Articles'!$G"&amp;INT(ROW(A323)/3.5)+23)</f>
        <v>0</v>
      </c>
    </row>
    <row r="328" spans="1:8" ht="15" hidden="1">
      <c r="A328" s="131"/>
      <c r="B328" s="131"/>
      <c r="C328" s="131"/>
      <c r="D328" s="132"/>
      <c r="E328" s="131"/>
      <c r="F328" s="131"/>
      <c r="G328" s="131"/>
      <c r="H328" s="132"/>
    </row>
    <row r="329" spans="1:8" s="67" customFormat="1" ht="9" hidden="1">
      <c r="A329" s="133" t="s">
        <v>18</v>
      </c>
      <c r="B329" s="133"/>
      <c r="C329" s="133"/>
      <c r="D329" s="133"/>
      <c r="E329" s="133" t="s">
        <v>18</v>
      </c>
      <c r="F329" s="133"/>
      <c r="G329" s="133"/>
      <c r="H329" s="133"/>
    </row>
    <row r="330" spans="1:8" s="66" customFormat="1" ht="16.5" hidden="1">
      <c r="A330" s="64" t="s">
        <v>52</v>
      </c>
      <c r="B330" s="134" t="s">
        <v>4</v>
      </c>
      <c r="C330" s="134"/>
      <c r="D330" s="65" t="s">
        <v>3</v>
      </c>
      <c r="E330" s="64" t="s">
        <v>52</v>
      </c>
      <c r="F330" s="134" t="s">
        <v>4</v>
      </c>
      <c r="G330" s="134"/>
      <c r="H330" s="65" t="s">
        <v>3</v>
      </c>
    </row>
    <row r="331" spans="1:8" ht="15" hidden="1">
      <c r="A331" s="135">
        <f>'Liste Articles'!$B$5</f>
        <v>0</v>
      </c>
      <c r="B331" s="131">
        <f ca="1">INDIRECT("'Liste Articles'!$B"&amp;INT(ROW(A330)/3.5)+22)</f>
        <v>0</v>
      </c>
      <c r="C331" s="131"/>
      <c r="D331" s="131">
        <f ca="1">INDIRECT("'Liste Articles'!$A"&amp;INT(ROW(A330)/3.5)+22)</f>
        <v>91</v>
      </c>
      <c r="E331" s="135">
        <f>'Liste Articles'!$B$5</f>
        <v>0</v>
      </c>
      <c r="F331" s="131">
        <f ca="1">INDIRECT("'Liste Articles'!$B"&amp;INT(ROW(A330)/3.5)+23)</f>
        <v>0</v>
      </c>
      <c r="G331" s="131"/>
      <c r="H331" s="131">
        <f ca="1">INDIRECT("'Liste Articles'!$A"&amp;INT(ROW(A330)/3.5)+23)</f>
        <v>92</v>
      </c>
    </row>
    <row r="332" spans="1:8" ht="15" hidden="1">
      <c r="A332" s="135"/>
      <c r="B332" s="131"/>
      <c r="C332" s="131"/>
      <c r="D332" s="131"/>
      <c r="E332" s="135"/>
      <c r="F332" s="131"/>
      <c r="G332" s="131"/>
      <c r="H332" s="131"/>
    </row>
    <row r="333" spans="1:8" s="66" customFormat="1" ht="15" hidden="1">
      <c r="A333" s="65" t="s">
        <v>2</v>
      </c>
      <c r="B333" s="131"/>
      <c r="C333" s="131"/>
      <c r="D333" s="65" t="s">
        <v>1</v>
      </c>
      <c r="E333" s="65" t="s">
        <v>2</v>
      </c>
      <c r="F333" s="131"/>
      <c r="G333" s="131"/>
      <c r="H333" s="65" t="s">
        <v>1</v>
      </c>
    </row>
    <row r="334" spans="1:8" ht="15" hidden="1">
      <c r="A334" s="131">
        <f ca="1">INDIRECT("'Liste Articles'!$F"&amp;INT(ROW(A330)/3.5)+22)</f>
        <v>0</v>
      </c>
      <c r="B334" s="131"/>
      <c r="C334" s="131"/>
      <c r="D334" s="132">
        <f ca="1">INDIRECT("'Liste Articles'!$G"&amp;INT(ROW(A330)/3.5)+22)</f>
        <v>0</v>
      </c>
      <c r="E334" s="131">
        <f ca="1">INDIRECT("'Liste Articles'!$F"&amp;INT(ROW(A330)/3.5)+23)</f>
        <v>0</v>
      </c>
      <c r="F334" s="131"/>
      <c r="G334" s="131"/>
      <c r="H334" s="132">
        <f ca="1">INDIRECT("'Liste Articles'!$G"&amp;INT(ROW(A330)/3.5)+23)</f>
        <v>0</v>
      </c>
    </row>
    <row r="335" spans="1:8" ht="15" hidden="1">
      <c r="A335" s="131"/>
      <c r="B335" s="131"/>
      <c r="C335" s="131"/>
      <c r="D335" s="132"/>
      <c r="E335" s="131"/>
      <c r="F335" s="131"/>
      <c r="G335" s="131"/>
      <c r="H335" s="132"/>
    </row>
    <row r="336" spans="1:8" s="67" customFormat="1" ht="9" hidden="1">
      <c r="A336" s="133" t="s">
        <v>18</v>
      </c>
      <c r="B336" s="133"/>
      <c r="C336" s="133"/>
      <c r="D336" s="133"/>
      <c r="E336" s="133" t="s">
        <v>18</v>
      </c>
      <c r="F336" s="133"/>
      <c r="G336" s="133"/>
      <c r="H336" s="133"/>
    </row>
    <row r="337" spans="1:8" s="66" customFormat="1" ht="16.5" hidden="1">
      <c r="A337" s="64" t="s">
        <v>52</v>
      </c>
      <c r="B337" s="134" t="s">
        <v>4</v>
      </c>
      <c r="C337" s="134"/>
      <c r="D337" s="65" t="s">
        <v>3</v>
      </c>
      <c r="E337" s="64" t="s">
        <v>52</v>
      </c>
      <c r="F337" s="134" t="s">
        <v>4</v>
      </c>
      <c r="G337" s="134"/>
      <c r="H337" s="65" t="s">
        <v>3</v>
      </c>
    </row>
    <row r="338" spans="1:8" ht="15" hidden="1">
      <c r="A338" s="135">
        <f>'Liste Articles'!$B$5</f>
        <v>0</v>
      </c>
      <c r="B338" s="131">
        <f ca="1">INDIRECT("'Liste Articles'!$B"&amp;INT(ROW(A337)/3.5)+22)</f>
        <v>0</v>
      </c>
      <c r="C338" s="131"/>
      <c r="D338" s="131">
        <f ca="1">INDIRECT("'Liste Articles'!$A"&amp;INT(ROW(A337)/3.5)+22)</f>
        <v>93</v>
      </c>
      <c r="E338" s="135">
        <f>'Liste Articles'!$B$5</f>
        <v>0</v>
      </c>
      <c r="F338" s="131">
        <f ca="1">INDIRECT("'Liste Articles'!$B"&amp;INT(ROW(A337)/3.5)+23)</f>
        <v>0</v>
      </c>
      <c r="G338" s="131"/>
      <c r="H338" s="131">
        <f ca="1">INDIRECT("'Liste Articles'!$A"&amp;INT(ROW(A337)/3.5)+23)</f>
        <v>94</v>
      </c>
    </row>
    <row r="339" spans="1:8" ht="15" hidden="1">
      <c r="A339" s="135"/>
      <c r="B339" s="131"/>
      <c r="C339" s="131"/>
      <c r="D339" s="131"/>
      <c r="E339" s="135"/>
      <c r="F339" s="131"/>
      <c r="G339" s="131"/>
      <c r="H339" s="131"/>
    </row>
    <row r="340" spans="1:8" s="66" customFormat="1" ht="15" hidden="1">
      <c r="A340" s="65" t="s">
        <v>2</v>
      </c>
      <c r="B340" s="131"/>
      <c r="C340" s="131"/>
      <c r="D340" s="65" t="s">
        <v>1</v>
      </c>
      <c r="E340" s="65" t="s">
        <v>2</v>
      </c>
      <c r="F340" s="131"/>
      <c r="G340" s="131"/>
      <c r="H340" s="65" t="s">
        <v>1</v>
      </c>
    </row>
    <row r="341" spans="1:8" ht="15" hidden="1">
      <c r="A341" s="131">
        <f ca="1">INDIRECT("'Liste Articles'!$F"&amp;INT(ROW(A337)/3.5)+22)</f>
        <v>0</v>
      </c>
      <c r="B341" s="131"/>
      <c r="C341" s="131"/>
      <c r="D341" s="132">
        <f ca="1">INDIRECT("'Liste Articles'!$G"&amp;INT(ROW(A337)/3.5)+22)</f>
        <v>0</v>
      </c>
      <c r="E341" s="131">
        <f ca="1">INDIRECT("'Liste Articles'!$F"&amp;INT(ROW(A337)/3.5)+23)</f>
        <v>0</v>
      </c>
      <c r="F341" s="131"/>
      <c r="G341" s="131"/>
      <c r="H341" s="132">
        <f ca="1">INDIRECT("'Liste Articles'!$G"&amp;INT(ROW(A337)/3.5)+23)</f>
        <v>0</v>
      </c>
    </row>
    <row r="342" spans="1:8" ht="15" hidden="1">
      <c r="A342" s="131"/>
      <c r="B342" s="131"/>
      <c r="C342" s="131"/>
      <c r="D342" s="132"/>
      <c r="E342" s="131"/>
      <c r="F342" s="131"/>
      <c r="G342" s="131"/>
      <c r="H342" s="132"/>
    </row>
    <row r="343" spans="1:8" s="67" customFormat="1" ht="9" hidden="1">
      <c r="A343" s="133" t="s">
        <v>18</v>
      </c>
      <c r="B343" s="133"/>
      <c r="C343" s="133"/>
      <c r="D343" s="133"/>
      <c r="E343" s="133" t="s">
        <v>18</v>
      </c>
      <c r="F343" s="133"/>
      <c r="G343" s="133"/>
      <c r="H343" s="133"/>
    </row>
    <row r="344" spans="1:8" s="66" customFormat="1" ht="16.5" hidden="1">
      <c r="A344" s="64" t="s">
        <v>52</v>
      </c>
      <c r="B344" s="134" t="s">
        <v>4</v>
      </c>
      <c r="C344" s="134"/>
      <c r="D344" s="65" t="s">
        <v>3</v>
      </c>
      <c r="E344" s="64" t="s">
        <v>52</v>
      </c>
      <c r="F344" s="134" t="s">
        <v>4</v>
      </c>
      <c r="G344" s="134"/>
      <c r="H344" s="65" t="s">
        <v>3</v>
      </c>
    </row>
    <row r="345" spans="1:8" ht="15" hidden="1">
      <c r="A345" s="135">
        <f>'Liste Articles'!$B$5</f>
        <v>0</v>
      </c>
      <c r="B345" s="131">
        <f ca="1">INDIRECT("'Liste Articles'!$B"&amp;INT(ROW(A344)/3.5)+22)</f>
        <v>0</v>
      </c>
      <c r="C345" s="131"/>
      <c r="D345" s="131">
        <f ca="1">INDIRECT("'Liste Articles'!$A"&amp;INT(ROW(A344)/3.5)+22)</f>
        <v>95</v>
      </c>
      <c r="E345" s="135">
        <f>'Liste Articles'!$B$5</f>
        <v>0</v>
      </c>
      <c r="F345" s="131">
        <f ca="1">INDIRECT("'Liste Articles'!$B"&amp;INT(ROW(A344)/3.5)+23)</f>
        <v>0</v>
      </c>
      <c r="G345" s="131"/>
      <c r="H345" s="131">
        <f ca="1">INDIRECT("'Liste Articles'!$A"&amp;INT(ROW(A344)/3.5)+23)</f>
        <v>96</v>
      </c>
    </row>
    <row r="346" spans="1:8" ht="15" hidden="1">
      <c r="A346" s="135"/>
      <c r="B346" s="131"/>
      <c r="C346" s="131"/>
      <c r="D346" s="131"/>
      <c r="E346" s="135"/>
      <c r="F346" s="131"/>
      <c r="G346" s="131"/>
      <c r="H346" s="131"/>
    </row>
    <row r="347" spans="1:8" s="66" customFormat="1" ht="15" hidden="1">
      <c r="A347" s="65" t="s">
        <v>2</v>
      </c>
      <c r="B347" s="131"/>
      <c r="C347" s="131"/>
      <c r="D347" s="65" t="s">
        <v>1</v>
      </c>
      <c r="E347" s="65" t="s">
        <v>2</v>
      </c>
      <c r="F347" s="131"/>
      <c r="G347" s="131"/>
      <c r="H347" s="65" t="s">
        <v>1</v>
      </c>
    </row>
    <row r="348" spans="1:8" ht="15" hidden="1">
      <c r="A348" s="131">
        <f ca="1">INDIRECT("'Liste Articles'!$F"&amp;INT(ROW(A344)/3.5)+22)</f>
        <v>0</v>
      </c>
      <c r="B348" s="131"/>
      <c r="C348" s="131"/>
      <c r="D348" s="132">
        <f ca="1">INDIRECT("'Liste Articles'!$G"&amp;INT(ROW(A344)/3.5)+22)</f>
        <v>0</v>
      </c>
      <c r="E348" s="131">
        <f ca="1">INDIRECT("'Liste Articles'!$F"&amp;INT(ROW(A344)/3.5)+23)</f>
        <v>0</v>
      </c>
      <c r="F348" s="131"/>
      <c r="G348" s="131"/>
      <c r="H348" s="132">
        <f ca="1">INDIRECT("'Liste Articles'!$G"&amp;INT(ROW(A344)/3.5)+23)</f>
        <v>0</v>
      </c>
    </row>
    <row r="349" spans="1:8" ht="15" hidden="1">
      <c r="A349" s="131"/>
      <c r="B349" s="131"/>
      <c r="C349" s="131"/>
      <c r="D349" s="132"/>
      <c r="E349" s="131"/>
      <c r="F349" s="131"/>
      <c r="G349" s="131"/>
      <c r="H349" s="132"/>
    </row>
    <row r="350" spans="1:8" s="67" customFormat="1" ht="9" hidden="1">
      <c r="A350" s="133" t="s">
        <v>18</v>
      </c>
      <c r="B350" s="133"/>
      <c r="C350" s="133"/>
      <c r="D350" s="133"/>
      <c r="E350" s="133" t="s">
        <v>18</v>
      </c>
      <c r="F350" s="133"/>
      <c r="G350" s="133"/>
      <c r="H350" s="133"/>
    </row>
    <row r="351" spans="1:8" s="66" customFormat="1" ht="16.5" hidden="1">
      <c r="A351" s="64" t="s">
        <v>52</v>
      </c>
      <c r="B351" s="134" t="s">
        <v>4</v>
      </c>
      <c r="C351" s="134"/>
      <c r="D351" s="65" t="s">
        <v>3</v>
      </c>
      <c r="E351" s="64" t="s">
        <v>52</v>
      </c>
      <c r="F351" s="134" t="s">
        <v>4</v>
      </c>
      <c r="G351" s="134"/>
      <c r="H351" s="65" t="s">
        <v>3</v>
      </c>
    </row>
    <row r="352" spans="1:8" ht="15" hidden="1">
      <c r="A352" s="135">
        <f>'Liste Articles'!$B$5</f>
        <v>0</v>
      </c>
      <c r="B352" s="131">
        <f ca="1">INDIRECT("'Liste Articles'!$B"&amp;INT(ROW(A351)/3.5)+22)</f>
        <v>0</v>
      </c>
      <c r="C352" s="131"/>
      <c r="D352" s="131">
        <f ca="1">INDIRECT("'Liste Articles'!$A"&amp;INT(ROW(A351)/3.5)+22)</f>
        <v>97</v>
      </c>
      <c r="E352" s="135">
        <f>'Liste Articles'!$B$5</f>
        <v>0</v>
      </c>
      <c r="F352" s="131">
        <f ca="1">INDIRECT("'Liste Articles'!$B"&amp;INT(ROW(A351)/3.5)+23)</f>
        <v>0</v>
      </c>
      <c r="G352" s="131"/>
      <c r="H352" s="131">
        <f ca="1">INDIRECT("'Liste Articles'!$A"&amp;INT(ROW(A351)/3.5)+23)</f>
        <v>98</v>
      </c>
    </row>
    <row r="353" spans="1:8" ht="15" hidden="1">
      <c r="A353" s="135"/>
      <c r="B353" s="131"/>
      <c r="C353" s="131"/>
      <c r="D353" s="131"/>
      <c r="E353" s="135"/>
      <c r="F353" s="131"/>
      <c r="G353" s="131"/>
      <c r="H353" s="131"/>
    </row>
    <row r="354" spans="1:8" s="66" customFormat="1" ht="15" hidden="1">
      <c r="A354" s="65" t="s">
        <v>2</v>
      </c>
      <c r="B354" s="131"/>
      <c r="C354" s="131"/>
      <c r="D354" s="65" t="s">
        <v>1</v>
      </c>
      <c r="E354" s="65" t="s">
        <v>2</v>
      </c>
      <c r="F354" s="131"/>
      <c r="G354" s="131"/>
      <c r="H354" s="65" t="s">
        <v>1</v>
      </c>
    </row>
    <row r="355" spans="1:8" ht="15" hidden="1">
      <c r="A355" s="131">
        <f ca="1">INDIRECT("'Liste Articles'!$F"&amp;INT(ROW(A351)/3.5)+22)</f>
        <v>0</v>
      </c>
      <c r="B355" s="131"/>
      <c r="C355" s="131"/>
      <c r="D355" s="132">
        <f ca="1">INDIRECT("'Liste Articles'!$G"&amp;INT(ROW(A351)/3.5)+22)</f>
        <v>0</v>
      </c>
      <c r="E355" s="131">
        <f ca="1">INDIRECT("'Liste Articles'!$F"&amp;INT(ROW(A351)/3.5)+23)</f>
        <v>0</v>
      </c>
      <c r="F355" s="131"/>
      <c r="G355" s="131"/>
      <c r="H355" s="132">
        <f ca="1">INDIRECT("'Liste Articles'!$G"&amp;INT(ROW(A351)/3.5)+23)</f>
        <v>0</v>
      </c>
    </row>
    <row r="356" spans="1:8" ht="15" hidden="1">
      <c r="A356" s="131"/>
      <c r="B356" s="131"/>
      <c r="C356" s="131"/>
      <c r="D356" s="132"/>
      <c r="E356" s="131"/>
      <c r="F356" s="131"/>
      <c r="G356" s="131"/>
      <c r="H356" s="132"/>
    </row>
    <row r="357" spans="1:8" s="67" customFormat="1" ht="9" hidden="1">
      <c r="A357" s="133" t="s">
        <v>18</v>
      </c>
      <c r="B357" s="133"/>
      <c r="C357" s="133"/>
      <c r="D357" s="133"/>
      <c r="E357" s="133" t="s">
        <v>18</v>
      </c>
      <c r="F357" s="133"/>
      <c r="G357" s="133"/>
      <c r="H357" s="133"/>
    </row>
    <row r="358" spans="1:8" s="66" customFormat="1" ht="16.5" hidden="1">
      <c r="A358" s="64" t="s">
        <v>52</v>
      </c>
      <c r="B358" s="134" t="s">
        <v>4</v>
      </c>
      <c r="C358" s="134"/>
      <c r="D358" s="65" t="s">
        <v>3</v>
      </c>
      <c r="E358" s="64" t="s">
        <v>52</v>
      </c>
      <c r="F358" s="134" t="s">
        <v>4</v>
      </c>
      <c r="G358" s="134"/>
      <c r="H358" s="65" t="s">
        <v>3</v>
      </c>
    </row>
    <row r="359" spans="1:8" ht="15" hidden="1">
      <c r="A359" s="135">
        <f>'Liste Articles'!$B$5</f>
        <v>0</v>
      </c>
      <c r="B359" s="131">
        <f ca="1">INDIRECT("'Liste Articles'!$B"&amp;INT(ROW(A358)/3.5)+22)</f>
        <v>0</v>
      </c>
      <c r="C359" s="131"/>
      <c r="D359" s="131">
        <f ca="1">INDIRECT("'Liste Articles'!$A"&amp;INT(ROW(A358)/3.5)+22)</f>
        <v>99</v>
      </c>
      <c r="E359" s="135">
        <f>'Liste Articles'!$B$5</f>
        <v>0</v>
      </c>
      <c r="F359" s="131">
        <f ca="1">INDIRECT("'Liste Articles'!$B"&amp;INT(ROW(A358)/3.5)+23)</f>
        <v>0</v>
      </c>
      <c r="G359" s="131"/>
      <c r="H359" s="131">
        <f ca="1">INDIRECT("'Liste Articles'!$A"&amp;INT(ROW(A358)/3.5)+23)</f>
        <v>100</v>
      </c>
    </row>
    <row r="360" spans="1:8" ht="15" hidden="1">
      <c r="A360" s="135"/>
      <c r="B360" s="131"/>
      <c r="C360" s="131"/>
      <c r="D360" s="131"/>
      <c r="E360" s="135"/>
      <c r="F360" s="131"/>
      <c r="G360" s="131"/>
      <c r="H360" s="131"/>
    </row>
    <row r="361" spans="1:8" s="66" customFormat="1" ht="15" hidden="1">
      <c r="A361" s="65" t="s">
        <v>2</v>
      </c>
      <c r="B361" s="131"/>
      <c r="C361" s="131"/>
      <c r="D361" s="65" t="s">
        <v>1</v>
      </c>
      <c r="E361" s="65" t="s">
        <v>2</v>
      </c>
      <c r="F361" s="131"/>
      <c r="G361" s="131"/>
      <c r="H361" s="65" t="s">
        <v>1</v>
      </c>
    </row>
    <row r="362" spans="1:8" ht="15" hidden="1">
      <c r="A362" s="131">
        <f ca="1">INDIRECT("'Liste Articles'!$F"&amp;INT(ROW(A358)/3.5)+22)</f>
        <v>0</v>
      </c>
      <c r="B362" s="131"/>
      <c r="C362" s="131"/>
      <c r="D362" s="132">
        <f ca="1">INDIRECT("'Liste Articles'!$G"&amp;INT(ROW(A358)/3.5)+22)</f>
        <v>0</v>
      </c>
      <c r="E362" s="131">
        <f ca="1">INDIRECT("'Liste Articles'!$F"&amp;INT(ROW(A358)/3.5)+23)</f>
        <v>0</v>
      </c>
      <c r="F362" s="131"/>
      <c r="G362" s="131"/>
      <c r="H362" s="132">
        <f ca="1">INDIRECT("'Liste Articles'!$G"&amp;INT(ROW(A358)/3.5)+23)</f>
        <v>0</v>
      </c>
    </row>
    <row r="363" spans="1:8" ht="15" hidden="1">
      <c r="A363" s="131"/>
      <c r="B363" s="131"/>
      <c r="C363" s="131"/>
      <c r="D363" s="132"/>
      <c r="E363" s="131"/>
      <c r="F363" s="131"/>
      <c r="G363" s="131"/>
      <c r="H363" s="132"/>
    </row>
    <row r="364" spans="1:8" s="67" customFormat="1" ht="9" hidden="1">
      <c r="A364" s="133" t="s">
        <v>18</v>
      </c>
      <c r="B364" s="133"/>
      <c r="C364" s="133"/>
      <c r="D364" s="133"/>
      <c r="E364" s="133" t="s">
        <v>18</v>
      </c>
      <c r="F364" s="133"/>
      <c r="G364" s="133"/>
      <c r="H364" s="133"/>
    </row>
  </sheetData>
  <sheetProtection password="9C57" sheet="1" objects="1" scenarios="1" selectLockedCells="1"/>
  <mergeCells count="728">
    <mergeCell ref="A364:D364"/>
    <mergeCell ref="E364:H364"/>
    <mergeCell ref="A357:D357"/>
    <mergeCell ref="E357:H357"/>
    <mergeCell ref="B358:C358"/>
    <mergeCell ref="B351:C351"/>
    <mergeCell ref="F351:G351"/>
    <mergeCell ref="A352:A353"/>
    <mergeCell ref="B352:C356"/>
    <mergeCell ref="D352:D353"/>
    <mergeCell ref="D359:D360"/>
    <mergeCell ref="E359:E360"/>
    <mergeCell ref="F359:G363"/>
    <mergeCell ref="H352:H353"/>
    <mergeCell ref="A355:A356"/>
    <mergeCell ref="D355:D356"/>
    <mergeCell ref="E355:E356"/>
    <mergeCell ref="H355:H356"/>
    <mergeCell ref="E352:E353"/>
    <mergeCell ref="F352:G356"/>
    <mergeCell ref="H359:H360"/>
    <mergeCell ref="A362:A363"/>
    <mergeCell ref="D362:D363"/>
    <mergeCell ref="E362:E363"/>
    <mergeCell ref="H362:H363"/>
    <mergeCell ref="A350:D350"/>
    <mergeCell ref="E350:H350"/>
    <mergeCell ref="F358:G358"/>
    <mergeCell ref="A359:A360"/>
    <mergeCell ref="B359:C363"/>
    <mergeCell ref="A343:D343"/>
    <mergeCell ref="E343:H343"/>
    <mergeCell ref="B344:C344"/>
    <mergeCell ref="F344:G344"/>
    <mergeCell ref="A345:A346"/>
    <mergeCell ref="B345:C349"/>
    <mergeCell ref="D345:D346"/>
    <mergeCell ref="E345:E346"/>
    <mergeCell ref="F345:G349"/>
    <mergeCell ref="H345:H346"/>
    <mergeCell ref="A348:A349"/>
    <mergeCell ref="D348:D349"/>
    <mergeCell ref="E348:E349"/>
    <mergeCell ref="H348:H349"/>
    <mergeCell ref="A336:D336"/>
    <mergeCell ref="E336:H336"/>
    <mergeCell ref="B337:C337"/>
    <mergeCell ref="F337:G337"/>
    <mergeCell ref="A338:A339"/>
    <mergeCell ref="B338:C342"/>
    <mergeCell ref="D338:D339"/>
    <mergeCell ref="E338:E339"/>
    <mergeCell ref="F338:G342"/>
    <mergeCell ref="H338:H339"/>
    <mergeCell ref="A341:A342"/>
    <mergeCell ref="D341:D342"/>
    <mergeCell ref="E341:E342"/>
    <mergeCell ref="H341:H342"/>
    <mergeCell ref="A329:D329"/>
    <mergeCell ref="E329:H329"/>
    <mergeCell ref="B330:C330"/>
    <mergeCell ref="F330:G330"/>
    <mergeCell ref="A331:A332"/>
    <mergeCell ref="B331:C335"/>
    <mergeCell ref="D331:D332"/>
    <mergeCell ref="E331:E332"/>
    <mergeCell ref="F331:G335"/>
    <mergeCell ref="H331:H332"/>
    <mergeCell ref="A334:A335"/>
    <mergeCell ref="D334:D335"/>
    <mergeCell ref="E334:E335"/>
    <mergeCell ref="H334:H335"/>
    <mergeCell ref="A322:D322"/>
    <mergeCell ref="E322:H322"/>
    <mergeCell ref="B323:C323"/>
    <mergeCell ref="F323:G323"/>
    <mergeCell ref="A324:A325"/>
    <mergeCell ref="B324:C328"/>
    <mergeCell ref="D324:D325"/>
    <mergeCell ref="E324:E325"/>
    <mergeCell ref="F324:G328"/>
    <mergeCell ref="H324:H325"/>
    <mergeCell ref="A327:A328"/>
    <mergeCell ref="D327:D328"/>
    <mergeCell ref="E327:E328"/>
    <mergeCell ref="H327:H328"/>
    <mergeCell ref="A315:D315"/>
    <mergeCell ref="E315:H315"/>
    <mergeCell ref="B316:C316"/>
    <mergeCell ref="F316:G316"/>
    <mergeCell ref="A317:A318"/>
    <mergeCell ref="B317:C321"/>
    <mergeCell ref="D317:D318"/>
    <mergeCell ref="E317:E318"/>
    <mergeCell ref="F317:G321"/>
    <mergeCell ref="H317:H318"/>
    <mergeCell ref="A320:A321"/>
    <mergeCell ref="D320:D321"/>
    <mergeCell ref="E320:E321"/>
    <mergeCell ref="H320:H321"/>
    <mergeCell ref="A308:D308"/>
    <mergeCell ref="E308:H308"/>
    <mergeCell ref="B309:C309"/>
    <mergeCell ref="F309:G309"/>
    <mergeCell ref="A310:A311"/>
    <mergeCell ref="B310:C314"/>
    <mergeCell ref="D310:D311"/>
    <mergeCell ref="E310:E311"/>
    <mergeCell ref="F310:G314"/>
    <mergeCell ref="H310:H311"/>
    <mergeCell ref="A313:A314"/>
    <mergeCell ref="D313:D314"/>
    <mergeCell ref="E313:E314"/>
    <mergeCell ref="H313:H314"/>
    <mergeCell ref="A301:D301"/>
    <mergeCell ref="E301:H301"/>
    <mergeCell ref="B302:C302"/>
    <mergeCell ref="F302:G302"/>
    <mergeCell ref="A303:A304"/>
    <mergeCell ref="B303:C307"/>
    <mergeCell ref="D303:D304"/>
    <mergeCell ref="E303:E304"/>
    <mergeCell ref="F303:G307"/>
    <mergeCell ref="H303:H304"/>
    <mergeCell ref="A306:A307"/>
    <mergeCell ref="D306:D307"/>
    <mergeCell ref="E306:E307"/>
    <mergeCell ref="H306:H307"/>
    <mergeCell ref="A294:D294"/>
    <mergeCell ref="E294:H294"/>
    <mergeCell ref="B295:C295"/>
    <mergeCell ref="F295:G295"/>
    <mergeCell ref="A296:A297"/>
    <mergeCell ref="B296:C300"/>
    <mergeCell ref="D296:D297"/>
    <mergeCell ref="E296:E297"/>
    <mergeCell ref="F296:G300"/>
    <mergeCell ref="H296:H297"/>
    <mergeCell ref="A299:A300"/>
    <mergeCell ref="D299:D300"/>
    <mergeCell ref="E299:E300"/>
    <mergeCell ref="H299:H300"/>
    <mergeCell ref="A287:D287"/>
    <mergeCell ref="E287:H287"/>
    <mergeCell ref="B288:C288"/>
    <mergeCell ref="F288:G288"/>
    <mergeCell ref="A289:A290"/>
    <mergeCell ref="B289:C293"/>
    <mergeCell ref="D289:D290"/>
    <mergeCell ref="E289:E290"/>
    <mergeCell ref="F289:G293"/>
    <mergeCell ref="H289:H290"/>
    <mergeCell ref="A292:A293"/>
    <mergeCell ref="D292:D293"/>
    <mergeCell ref="E292:E293"/>
    <mergeCell ref="H292:H293"/>
    <mergeCell ref="A280:D280"/>
    <mergeCell ref="E280:H280"/>
    <mergeCell ref="B281:C281"/>
    <mergeCell ref="F281:G281"/>
    <mergeCell ref="A282:A283"/>
    <mergeCell ref="B282:C286"/>
    <mergeCell ref="D282:D283"/>
    <mergeCell ref="E282:E283"/>
    <mergeCell ref="F282:G286"/>
    <mergeCell ref="H282:H283"/>
    <mergeCell ref="A285:A286"/>
    <mergeCell ref="D285:D286"/>
    <mergeCell ref="E285:E286"/>
    <mergeCell ref="H285:H286"/>
    <mergeCell ref="A273:D273"/>
    <mergeCell ref="E273:H273"/>
    <mergeCell ref="B274:C274"/>
    <mergeCell ref="F274:G274"/>
    <mergeCell ref="A275:A276"/>
    <mergeCell ref="B275:C279"/>
    <mergeCell ref="D275:D276"/>
    <mergeCell ref="E275:E276"/>
    <mergeCell ref="F275:G279"/>
    <mergeCell ref="H275:H276"/>
    <mergeCell ref="A278:A279"/>
    <mergeCell ref="D278:D279"/>
    <mergeCell ref="E278:E279"/>
    <mergeCell ref="H278:H279"/>
    <mergeCell ref="A266:D266"/>
    <mergeCell ref="E266:H266"/>
    <mergeCell ref="B267:C267"/>
    <mergeCell ref="F267:G267"/>
    <mergeCell ref="A268:A269"/>
    <mergeCell ref="B268:C272"/>
    <mergeCell ref="D268:D269"/>
    <mergeCell ref="E268:E269"/>
    <mergeCell ref="F268:G272"/>
    <mergeCell ref="H268:H269"/>
    <mergeCell ref="A271:A272"/>
    <mergeCell ref="D271:D272"/>
    <mergeCell ref="E271:E272"/>
    <mergeCell ref="H271:H272"/>
    <mergeCell ref="A259:D259"/>
    <mergeCell ref="E259:H259"/>
    <mergeCell ref="B260:C260"/>
    <mergeCell ref="F260:G260"/>
    <mergeCell ref="A261:A262"/>
    <mergeCell ref="B261:C265"/>
    <mergeCell ref="D261:D262"/>
    <mergeCell ref="E261:E262"/>
    <mergeCell ref="F261:G265"/>
    <mergeCell ref="H261:H262"/>
    <mergeCell ref="A264:A265"/>
    <mergeCell ref="D264:D265"/>
    <mergeCell ref="E264:E265"/>
    <mergeCell ref="H264:H265"/>
    <mergeCell ref="A252:D252"/>
    <mergeCell ref="E252:H252"/>
    <mergeCell ref="B253:C253"/>
    <mergeCell ref="F253:G253"/>
    <mergeCell ref="A254:A255"/>
    <mergeCell ref="B254:C258"/>
    <mergeCell ref="D254:D255"/>
    <mergeCell ref="E254:E255"/>
    <mergeCell ref="F254:G258"/>
    <mergeCell ref="H254:H255"/>
    <mergeCell ref="A257:A258"/>
    <mergeCell ref="D257:D258"/>
    <mergeCell ref="E257:E258"/>
    <mergeCell ref="H257:H258"/>
    <mergeCell ref="A245:D245"/>
    <mergeCell ref="E245:H245"/>
    <mergeCell ref="B246:C246"/>
    <mergeCell ref="F246:G246"/>
    <mergeCell ref="A247:A248"/>
    <mergeCell ref="B247:C251"/>
    <mergeCell ref="D247:D248"/>
    <mergeCell ref="E247:E248"/>
    <mergeCell ref="F247:G251"/>
    <mergeCell ref="H247:H248"/>
    <mergeCell ref="A250:A251"/>
    <mergeCell ref="D250:D251"/>
    <mergeCell ref="E250:E251"/>
    <mergeCell ref="H250:H251"/>
    <mergeCell ref="A238:D238"/>
    <mergeCell ref="E238:H238"/>
    <mergeCell ref="B239:C239"/>
    <mergeCell ref="F239:G239"/>
    <mergeCell ref="A240:A241"/>
    <mergeCell ref="B240:C244"/>
    <mergeCell ref="D240:D241"/>
    <mergeCell ref="E240:E241"/>
    <mergeCell ref="F240:G244"/>
    <mergeCell ref="H240:H241"/>
    <mergeCell ref="A243:A244"/>
    <mergeCell ref="D243:D244"/>
    <mergeCell ref="E243:E244"/>
    <mergeCell ref="H243:H244"/>
    <mergeCell ref="A231:D231"/>
    <mergeCell ref="E231:H231"/>
    <mergeCell ref="B232:C232"/>
    <mergeCell ref="F232:G232"/>
    <mergeCell ref="A233:A234"/>
    <mergeCell ref="B233:C237"/>
    <mergeCell ref="D233:D234"/>
    <mergeCell ref="E233:E234"/>
    <mergeCell ref="F233:G237"/>
    <mergeCell ref="H233:H234"/>
    <mergeCell ref="A236:A237"/>
    <mergeCell ref="D236:D237"/>
    <mergeCell ref="E236:E237"/>
    <mergeCell ref="H236:H237"/>
    <mergeCell ref="A224:D224"/>
    <mergeCell ref="E224:H224"/>
    <mergeCell ref="B225:C225"/>
    <mergeCell ref="F225:G225"/>
    <mergeCell ref="A226:A227"/>
    <mergeCell ref="B226:C230"/>
    <mergeCell ref="D226:D227"/>
    <mergeCell ref="E226:E227"/>
    <mergeCell ref="F226:G230"/>
    <mergeCell ref="H226:H227"/>
    <mergeCell ref="A229:A230"/>
    <mergeCell ref="D229:D230"/>
    <mergeCell ref="E229:E230"/>
    <mergeCell ref="H229:H230"/>
    <mergeCell ref="A217:D217"/>
    <mergeCell ref="E217:H217"/>
    <mergeCell ref="B218:C218"/>
    <mergeCell ref="F218:G218"/>
    <mergeCell ref="A219:A220"/>
    <mergeCell ref="B219:C223"/>
    <mergeCell ref="D219:D220"/>
    <mergeCell ref="E219:E220"/>
    <mergeCell ref="F219:G223"/>
    <mergeCell ref="H219:H220"/>
    <mergeCell ref="A222:A223"/>
    <mergeCell ref="D222:D223"/>
    <mergeCell ref="E222:E223"/>
    <mergeCell ref="H222:H223"/>
    <mergeCell ref="A210:D210"/>
    <mergeCell ref="E210:H210"/>
    <mergeCell ref="B211:C211"/>
    <mergeCell ref="F211:G211"/>
    <mergeCell ref="A212:A213"/>
    <mergeCell ref="B212:C216"/>
    <mergeCell ref="D212:D213"/>
    <mergeCell ref="E212:E213"/>
    <mergeCell ref="F212:G216"/>
    <mergeCell ref="H212:H213"/>
    <mergeCell ref="A215:A216"/>
    <mergeCell ref="D215:D216"/>
    <mergeCell ref="E215:E216"/>
    <mergeCell ref="H215:H216"/>
    <mergeCell ref="A203:D203"/>
    <mergeCell ref="E203:H203"/>
    <mergeCell ref="B204:C204"/>
    <mergeCell ref="F204:G204"/>
    <mergeCell ref="A205:A206"/>
    <mergeCell ref="B205:C209"/>
    <mergeCell ref="D205:D206"/>
    <mergeCell ref="E205:E206"/>
    <mergeCell ref="F205:G209"/>
    <mergeCell ref="H205:H206"/>
    <mergeCell ref="A208:A209"/>
    <mergeCell ref="D208:D209"/>
    <mergeCell ref="E208:E209"/>
    <mergeCell ref="H208:H209"/>
    <mergeCell ref="A196:D196"/>
    <mergeCell ref="E196:H196"/>
    <mergeCell ref="B197:C197"/>
    <mergeCell ref="F197:G197"/>
    <mergeCell ref="A198:A199"/>
    <mergeCell ref="B198:C202"/>
    <mergeCell ref="D198:D199"/>
    <mergeCell ref="E198:E199"/>
    <mergeCell ref="F198:G202"/>
    <mergeCell ref="H198:H199"/>
    <mergeCell ref="A201:A202"/>
    <mergeCell ref="D201:D202"/>
    <mergeCell ref="E201:E202"/>
    <mergeCell ref="H201:H202"/>
    <mergeCell ref="A189:D189"/>
    <mergeCell ref="E189:H189"/>
    <mergeCell ref="B190:C190"/>
    <mergeCell ref="F190:G190"/>
    <mergeCell ref="A191:A192"/>
    <mergeCell ref="B191:C195"/>
    <mergeCell ref="D191:D192"/>
    <mergeCell ref="E191:E192"/>
    <mergeCell ref="F191:G195"/>
    <mergeCell ref="H191:H192"/>
    <mergeCell ref="A194:A195"/>
    <mergeCell ref="D194:D195"/>
    <mergeCell ref="E194:E195"/>
    <mergeCell ref="H194:H195"/>
    <mergeCell ref="A182:D182"/>
    <mergeCell ref="E182:H182"/>
    <mergeCell ref="B183:C183"/>
    <mergeCell ref="F183:G183"/>
    <mergeCell ref="A184:A185"/>
    <mergeCell ref="B184:C188"/>
    <mergeCell ref="D184:D185"/>
    <mergeCell ref="E184:E185"/>
    <mergeCell ref="F184:G188"/>
    <mergeCell ref="H184:H185"/>
    <mergeCell ref="A187:A188"/>
    <mergeCell ref="D187:D188"/>
    <mergeCell ref="E187:E188"/>
    <mergeCell ref="H187:H188"/>
    <mergeCell ref="A175:D175"/>
    <mergeCell ref="E175:H175"/>
    <mergeCell ref="B176:C176"/>
    <mergeCell ref="F176:G176"/>
    <mergeCell ref="A177:A178"/>
    <mergeCell ref="B177:C181"/>
    <mergeCell ref="D177:D178"/>
    <mergeCell ref="E177:E178"/>
    <mergeCell ref="F177:G181"/>
    <mergeCell ref="H177:H178"/>
    <mergeCell ref="A180:A181"/>
    <mergeCell ref="D180:D181"/>
    <mergeCell ref="E180:E181"/>
    <mergeCell ref="H180:H181"/>
    <mergeCell ref="A168:D168"/>
    <mergeCell ref="E168:H168"/>
    <mergeCell ref="B169:C169"/>
    <mergeCell ref="F169:G169"/>
    <mergeCell ref="A170:A171"/>
    <mergeCell ref="B170:C174"/>
    <mergeCell ref="D170:D171"/>
    <mergeCell ref="E170:E171"/>
    <mergeCell ref="F170:G174"/>
    <mergeCell ref="H170:H171"/>
    <mergeCell ref="A173:A174"/>
    <mergeCell ref="D173:D174"/>
    <mergeCell ref="E173:E174"/>
    <mergeCell ref="H173:H174"/>
    <mergeCell ref="A161:D161"/>
    <mergeCell ref="E161:H161"/>
    <mergeCell ref="B162:C162"/>
    <mergeCell ref="F162:G162"/>
    <mergeCell ref="A163:A164"/>
    <mergeCell ref="B163:C167"/>
    <mergeCell ref="D163:D164"/>
    <mergeCell ref="E163:E164"/>
    <mergeCell ref="F163:G167"/>
    <mergeCell ref="H163:H164"/>
    <mergeCell ref="A166:A167"/>
    <mergeCell ref="D166:D167"/>
    <mergeCell ref="E166:E167"/>
    <mergeCell ref="H166:H167"/>
    <mergeCell ref="A154:D154"/>
    <mergeCell ref="E154:H154"/>
    <mergeCell ref="B155:C155"/>
    <mergeCell ref="F155:G155"/>
    <mergeCell ref="A156:A157"/>
    <mergeCell ref="B156:C160"/>
    <mergeCell ref="D156:D157"/>
    <mergeCell ref="E156:E157"/>
    <mergeCell ref="F156:G160"/>
    <mergeCell ref="H156:H157"/>
    <mergeCell ref="A159:A160"/>
    <mergeCell ref="D159:D160"/>
    <mergeCell ref="E159:E160"/>
    <mergeCell ref="H159:H160"/>
    <mergeCell ref="A147:D147"/>
    <mergeCell ref="E147:H147"/>
    <mergeCell ref="B148:C148"/>
    <mergeCell ref="F148:G148"/>
    <mergeCell ref="A149:A150"/>
    <mergeCell ref="B149:C153"/>
    <mergeCell ref="D149:D150"/>
    <mergeCell ref="E149:E150"/>
    <mergeCell ref="F149:G153"/>
    <mergeCell ref="H149:H150"/>
    <mergeCell ref="A152:A153"/>
    <mergeCell ref="D152:D153"/>
    <mergeCell ref="E152:E153"/>
    <mergeCell ref="H152:H153"/>
    <mergeCell ref="B141:C141"/>
    <mergeCell ref="F141:G141"/>
    <mergeCell ref="A142:A143"/>
    <mergeCell ref="B142:C146"/>
    <mergeCell ref="D142:D143"/>
    <mergeCell ref="E142:E143"/>
    <mergeCell ref="F142:G146"/>
    <mergeCell ref="H142:H143"/>
    <mergeCell ref="A145:A146"/>
    <mergeCell ref="D145:D146"/>
    <mergeCell ref="E145:E146"/>
    <mergeCell ref="H145:H146"/>
    <mergeCell ref="H100:H101"/>
    <mergeCell ref="A103:A104"/>
    <mergeCell ref="D103:D104"/>
    <mergeCell ref="E103:E104"/>
    <mergeCell ref="H103:H104"/>
    <mergeCell ref="A105:D105"/>
    <mergeCell ref="E105:H105"/>
    <mergeCell ref="B99:C99"/>
    <mergeCell ref="F99:G99"/>
    <mergeCell ref="A100:A101"/>
    <mergeCell ref="B100:C104"/>
    <mergeCell ref="D100:D101"/>
    <mergeCell ref="E100:E101"/>
    <mergeCell ref="F100:G104"/>
    <mergeCell ref="H93:H94"/>
    <mergeCell ref="A96:A97"/>
    <mergeCell ref="D96:D97"/>
    <mergeCell ref="E96:E97"/>
    <mergeCell ref="H96:H97"/>
    <mergeCell ref="A98:D98"/>
    <mergeCell ref="E98:H98"/>
    <mergeCell ref="B92:C92"/>
    <mergeCell ref="F92:G92"/>
    <mergeCell ref="A93:A94"/>
    <mergeCell ref="B93:C97"/>
    <mergeCell ref="D93:D94"/>
    <mergeCell ref="E93:E94"/>
    <mergeCell ref="F93:G97"/>
    <mergeCell ref="H86:H87"/>
    <mergeCell ref="A89:A90"/>
    <mergeCell ref="D89:D90"/>
    <mergeCell ref="E89:E90"/>
    <mergeCell ref="H89:H90"/>
    <mergeCell ref="A91:D91"/>
    <mergeCell ref="E91:H91"/>
    <mergeCell ref="B85:C85"/>
    <mergeCell ref="F85:G85"/>
    <mergeCell ref="A86:A87"/>
    <mergeCell ref="B86:C90"/>
    <mergeCell ref="D86:D87"/>
    <mergeCell ref="E86:E87"/>
    <mergeCell ref="F86:G90"/>
    <mergeCell ref="H79:H80"/>
    <mergeCell ref="A82:A83"/>
    <mergeCell ref="D82:D83"/>
    <mergeCell ref="E82:E83"/>
    <mergeCell ref="H82:H83"/>
    <mergeCell ref="A84:D84"/>
    <mergeCell ref="E84:H84"/>
    <mergeCell ref="B78:C78"/>
    <mergeCell ref="F78:G78"/>
    <mergeCell ref="A79:A80"/>
    <mergeCell ref="B79:C83"/>
    <mergeCell ref="D79:D80"/>
    <mergeCell ref="E79:E80"/>
    <mergeCell ref="F79:G83"/>
    <mergeCell ref="H72:H73"/>
    <mergeCell ref="A75:A76"/>
    <mergeCell ref="D75:D76"/>
    <mergeCell ref="E75:E76"/>
    <mergeCell ref="H75:H76"/>
    <mergeCell ref="A77:D77"/>
    <mergeCell ref="E77:H77"/>
    <mergeCell ref="B71:C71"/>
    <mergeCell ref="F71:G71"/>
    <mergeCell ref="A72:A73"/>
    <mergeCell ref="B72:C76"/>
    <mergeCell ref="D72:D73"/>
    <mergeCell ref="E72:E73"/>
    <mergeCell ref="F72:G76"/>
    <mergeCell ref="H65:H66"/>
    <mergeCell ref="A68:A69"/>
    <mergeCell ref="D68:D69"/>
    <mergeCell ref="E68:E69"/>
    <mergeCell ref="H68:H69"/>
    <mergeCell ref="A70:D70"/>
    <mergeCell ref="E70:H70"/>
    <mergeCell ref="B64:C64"/>
    <mergeCell ref="F64:G64"/>
    <mergeCell ref="A65:A66"/>
    <mergeCell ref="B65:C69"/>
    <mergeCell ref="D65:D66"/>
    <mergeCell ref="E65:E66"/>
    <mergeCell ref="F65:G69"/>
    <mergeCell ref="H58:H59"/>
    <mergeCell ref="A61:A62"/>
    <mergeCell ref="D61:D62"/>
    <mergeCell ref="E61:E62"/>
    <mergeCell ref="H61:H62"/>
    <mergeCell ref="A63:D63"/>
    <mergeCell ref="E63:H63"/>
    <mergeCell ref="B57:C57"/>
    <mergeCell ref="F57:G57"/>
    <mergeCell ref="A58:A59"/>
    <mergeCell ref="B58:C62"/>
    <mergeCell ref="D58:D59"/>
    <mergeCell ref="E58:E59"/>
    <mergeCell ref="F58:G62"/>
    <mergeCell ref="H51:H52"/>
    <mergeCell ref="A54:A55"/>
    <mergeCell ref="D54:D55"/>
    <mergeCell ref="E54:E55"/>
    <mergeCell ref="H54:H55"/>
    <mergeCell ref="A56:D56"/>
    <mergeCell ref="E56:H56"/>
    <mergeCell ref="B50:C50"/>
    <mergeCell ref="F50:G50"/>
    <mergeCell ref="A51:A52"/>
    <mergeCell ref="B51:C55"/>
    <mergeCell ref="D51:D52"/>
    <mergeCell ref="E51:E52"/>
    <mergeCell ref="F51:G55"/>
    <mergeCell ref="H44:H45"/>
    <mergeCell ref="A47:A48"/>
    <mergeCell ref="D47:D48"/>
    <mergeCell ref="E47:E48"/>
    <mergeCell ref="H47:H48"/>
    <mergeCell ref="A49:D49"/>
    <mergeCell ref="E49:H49"/>
    <mergeCell ref="B43:C43"/>
    <mergeCell ref="F43:G43"/>
    <mergeCell ref="A44:A45"/>
    <mergeCell ref="B44:C48"/>
    <mergeCell ref="D44:D45"/>
    <mergeCell ref="E44:E45"/>
    <mergeCell ref="F44:G48"/>
    <mergeCell ref="H37:H38"/>
    <mergeCell ref="A40:A41"/>
    <mergeCell ref="D40:D41"/>
    <mergeCell ref="E40:E41"/>
    <mergeCell ref="H40:H41"/>
    <mergeCell ref="A42:D42"/>
    <mergeCell ref="E42:H42"/>
    <mergeCell ref="B36:C36"/>
    <mergeCell ref="F36:G36"/>
    <mergeCell ref="A37:A38"/>
    <mergeCell ref="B37:C41"/>
    <mergeCell ref="D37:D38"/>
    <mergeCell ref="E37:E38"/>
    <mergeCell ref="F37:G41"/>
    <mergeCell ref="H30:H31"/>
    <mergeCell ref="A33:A34"/>
    <mergeCell ref="D33:D34"/>
    <mergeCell ref="E33:E34"/>
    <mergeCell ref="H33:H34"/>
    <mergeCell ref="A35:D35"/>
    <mergeCell ref="E35:H35"/>
    <mergeCell ref="B29:C29"/>
    <mergeCell ref="F29:G29"/>
    <mergeCell ref="A30:A31"/>
    <mergeCell ref="B30:C34"/>
    <mergeCell ref="D30:D31"/>
    <mergeCell ref="E30:E31"/>
    <mergeCell ref="F30:G34"/>
    <mergeCell ref="H23:H24"/>
    <mergeCell ref="A26:A27"/>
    <mergeCell ref="D26:D27"/>
    <mergeCell ref="E26:E27"/>
    <mergeCell ref="H26:H27"/>
    <mergeCell ref="A28:D28"/>
    <mergeCell ref="E28:H28"/>
    <mergeCell ref="B22:C22"/>
    <mergeCell ref="F22:G22"/>
    <mergeCell ref="A23:A24"/>
    <mergeCell ref="B23:C27"/>
    <mergeCell ref="D23:D24"/>
    <mergeCell ref="E23:E24"/>
    <mergeCell ref="F23:G27"/>
    <mergeCell ref="H16:H17"/>
    <mergeCell ref="A19:A20"/>
    <mergeCell ref="D19:D20"/>
    <mergeCell ref="E19:E20"/>
    <mergeCell ref="H19:H20"/>
    <mergeCell ref="A21:D21"/>
    <mergeCell ref="E21:H21"/>
    <mergeCell ref="B15:C15"/>
    <mergeCell ref="F15:G15"/>
    <mergeCell ref="A16:A17"/>
    <mergeCell ref="B16:C20"/>
    <mergeCell ref="D16:D17"/>
    <mergeCell ref="E16:E17"/>
    <mergeCell ref="F16:G20"/>
    <mergeCell ref="H9:H10"/>
    <mergeCell ref="A12:A13"/>
    <mergeCell ref="D12:D13"/>
    <mergeCell ref="E12:E13"/>
    <mergeCell ref="H12:H13"/>
    <mergeCell ref="A14:D14"/>
    <mergeCell ref="E14:H14"/>
    <mergeCell ref="B8:C8"/>
    <mergeCell ref="F8:G8"/>
    <mergeCell ref="A9:A10"/>
    <mergeCell ref="B9:C13"/>
    <mergeCell ref="D9:D10"/>
    <mergeCell ref="E9:E10"/>
    <mergeCell ref="F9:G13"/>
    <mergeCell ref="H2:H3"/>
    <mergeCell ref="A5:A6"/>
    <mergeCell ref="D5:D6"/>
    <mergeCell ref="E5:E6"/>
    <mergeCell ref="H5:H6"/>
    <mergeCell ref="A7:D7"/>
    <mergeCell ref="E7:H7"/>
    <mergeCell ref="B1:C1"/>
    <mergeCell ref="F1:G1"/>
    <mergeCell ref="A2:A3"/>
    <mergeCell ref="B2:C6"/>
    <mergeCell ref="D2:D3"/>
    <mergeCell ref="E2:E3"/>
    <mergeCell ref="F2:G6"/>
    <mergeCell ref="B106:C106"/>
    <mergeCell ref="F106:G106"/>
    <mergeCell ref="A107:A108"/>
    <mergeCell ref="B107:C111"/>
    <mergeCell ref="D107:D108"/>
    <mergeCell ref="E107:E108"/>
    <mergeCell ref="F107:G111"/>
    <mergeCell ref="H107:H108"/>
    <mergeCell ref="A110:A111"/>
    <mergeCell ref="D110:D111"/>
    <mergeCell ref="E110:E111"/>
    <mergeCell ref="H110:H111"/>
    <mergeCell ref="A112:D112"/>
    <mergeCell ref="E112:H112"/>
    <mergeCell ref="B113:C113"/>
    <mergeCell ref="F113:G113"/>
    <mergeCell ref="A114:A115"/>
    <mergeCell ref="B114:C118"/>
    <mergeCell ref="D114:D115"/>
    <mergeCell ref="E114:E115"/>
    <mergeCell ref="F114:G118"/>
    <mergeCell ref="H114:H115"/>
    <mergeCell ref="A117:A118"/>
    <mergeCell ref="D117:D118"/>
    <mergeCell ref="E117:E118"/>
    <mergeCell ref="H117:H118"/>
    <mergeCell ref="A119:D119"/>
    <mergeCell ref="E119:H119"/>
    <mergeCell ref="A126:D126"/>
    <mergeCell ref="E126:H126"/>
    <mergeCell ref="B120:C120"/>
    <mergeCell ref="F120:G120"/>
    <mergeCell ref="A121:A122"/>
    <mergeCell ref="B121:C125"/>
    <mergeCell ref="D121:D122"/>
    <mergeCell ref="E121:E122"/>
    <mergeCell ref="F121:G125"/>
    <mergeCell ref="B127:C127"/>
    <mergeCell ref="F127:G127"/>
    <mergeCell ref="A128:A129"/>
    <mergeCell ref="B128:C132"/>
    <mergeCell ref="D128:D129"/>
    <mergeCell ref="H121:H122"/>
    <mergeCell ref="A124:A125"/>
    <mergeCell ref="D124:D125"/>
    <mergeCell ref="E124:E125"/>
    <mergeCell ref="H124:H125"/>
    <mergeCell ref="A140:D140"/>
    <mergeCell ref="E140:H140"/>
    <mergeCell ref="A133:D133"/>
    <mergeCell ref="E133:H133"/>
    <mergeCell ref="B134:C134"/>
    <mergeCell ref="D138:D139"/>
    <mergeCell ref="E138:E139"/>
    <mergeCell ref="H138:H139"/>
    <mergeCell ref="F134:G134"/>
    <mergeCell ref="A135:A136"/>
    <mergeCell ref="H128:H129"/>
    <mergeCell ref="A131:A132"/>
    <mergeCell ref="D131:D132"/>
    <mergeCell ref="E131:E132"/>
    <mergeCell ref="H131:H132"/>
    <mergeCell ref="E128:E129"/>
    <mergeCell ref="F128:G132"/>
    <mergeCell ref="B135:C139"/>
    <mergeCell ref="D135:D136"/>
    <mergeCell ref="E135:E136"/>
    <mergeCell ref="F135:G139"/>
    <mergeCell ref="H135:H136"/>
    <mergeCell ref="A138:A139"/>
  </mergeCells>
  <printOptions/>
  <pageMargins left="0.7" right="0.7" top="0.75" bottom="0.75" header="0.3" footer="0.3"/>
  <pageSetup fitToHeight="0" horizontalDpi="300" verticalDpi="300" orientation="portrait" paperSize="9" r:id="rId1"/>
  <rowBreaks count="7" manualBreakCount="7">
    <brk id="49" max="255" man="1"/>
    <brk id="98" max="255" man="1"/>
    <brk id="140" max="255" man="1"/>
    <brk id="203" max="255" man="1"/>
    <brk id="252" max="255" man="1"/>
    <brk id="301" max="255" man="1"/>
    <brk id="3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4"/>
  <sheetViews>
    <sheetView view="pageBreakPreview" zoomScale="70" zoomScaleSheetLayoutView="70" zoomScalePageLayoutView="0" workbookViewId="0" topLeftCell="A1">
      <selection activeCell="K191" sqref="K191"/>
    </sheetView>
  </sheetViews>
  <sheetFormatPr defaultColWidth="11.57421875" defaultRowHeight="15"/>
  <cols>
    <col min="1" max="8" width="10.57421875" style="7" customWidth="1"/>
    <col min="9" max="16384" width="11.57421875" style="7" customWidth="1"/>
  </cols>
  <sheetData>
    <row r="1" spans="1:8" s="66" customFormat="1" ht="16.5">
      <c r="A1" s="64" t="s">
        <v>52</v>
      </c>
      <c r="B1" s="134" t="s">
        <v>4</v>
      </c>
      <c r="C1" s="134"/>
      <c r="D1" s="65" t="s">
        <v>3</v>
      </c>
      <c r="E1" s="64" t="s">
        <v>52</v>
      </c>
      <c r="F1" s="134" t="s">
        <v>4</v>
      </c>
      <c r="G1" s="134"/>
      <c r="H1" s="65" t="s">
        <v>3</v>
      </c>
    </row>
    <row r="2" spans="1:8" ht="15" customHeight="1">
      <c r="A2" s="135">
        <f>'Liste Articles'!$B$5</f>
        <v>0</v>
      </c>
      <c r="B2" s="131">
        <f ca="1">INDIRECT("'Liste Articles'!$B"&amp;INT(ROW(A1)/3.5)+130)</f>
        <v>0</v>
      </c>
      <c r="C2" s="131"/>
      <c r="D2" s="131">
        <f ca="1">INDIRECT("'Liste Articles'!$A"&amp;INT(ROW(A1)/3.5)+130)</f>
        <v>101</v>
      </c>
      <c r="E2" s="135">
        <f>'Liste Articles'!$B$5</f>
        <v>0</v>
      </c>
      <c r="F2" s="131">
        <f ca="1">INDIRECT("'Liste Articles'!$B"&amp;INT(ROW(A1)/3.5)+131)</f>
        <v>0</v>
      </c>
      <c r="G2" s="131"/>
      <c r="H2" s="131">
        <f ca="1">INDIRECT("'Liste Articles'!$A"&amp;INT(ROW(A1)/3.5)+131)</f>
        <v>102</v>
      </c>
    </row>
    <row r="3" spans="1:8" ht="15" customHeight="1">
      <c r="A3" s="135"/>
      <c r="B3" s="131"/>
      <c r="C3" s="131"/>
      <c r="D3" s="131"/>
      <c r="E3" s="135"/>
      <c r="F3" s="131"/>
      <c r="G3" s="131"/>
      <c r="H3" s="131"/>
    </row>
    <row r="4" spans="1:8" s="66" customFormat="1" ht="15">
      <c r="A4" s="65" t="s">
        <v>2</v>
      </c>
      <c r="B4" s="131"/>
      <c r="C4" s="131"/>
      <c r="D4" s="65" t="s">
        <v>1</v>
      </c>
      <c r="E4" s="65" t="s">
        <v>2</v>
      </c>
      <c r="F4" s="131"/>
      <c r="G4" s="131"/>
      <c r="H4" s="65" t="s">
        <v>1</v>
      </c>
    </row>
    <row r="5" spans="1:8" ht="15" customHeight="1">
      <c r="A5" s="131">
        <f ca="1">INDIRECT("'Liste Articles'!$F"&amp;INT(ROW(A1)/3.5)+130)</f>
        <v>0</v>
      </c>
      <c r="B5" s="131"/>
      <c r="C5" s="131"/>
      <c r="D5" s="132">
        <f ca="1">INDIRECT("'Liste Articles'!$G"&amp;INT(ROW(A1)/3.5)+130)</f>
        <v>0</v>
      </c>
      <c r="E5" s="131">
        <f ca="1">INDIRECT("'Liste Articles'!$F"&amp;INT(ROW(A1)/3.5)+131)</f>
        <v>0</v>
      </c>
      <c r="F5" s="131"/>
      <c r="G5" s="131"/>
      <c r="H5" s="132">
        <f ca="1">INDIRECT("'Liste Articles'!$G"&amp;INT(ROW(A1)/3.5)+131)</f>
        <v>0</v>
      </c>
    </row>
    <row r="6" spans="1:8" ht="15" customHeight="1">
      <c r="A6" s="131"/>
      <c r="B6" s="131"/>
      <c r="C6" s="131"/>
      <c r="D6" s="132"/>
      <c r="E6" s="131"/>
      <c r="F6" s="131"/>
      <c r="G6" s="131"/>
      <c r="H6" s="132"/>
    </row>
    <row r="7" spans="1:8" s="67" customFormat="1" ht="15" customHeight="1">
      <c r="A7" s="133" t="s">
        <v>18</v>
      </c>
      <c r="B7" s="133"/>
      <c r="C7" s="133"/>
      <c r="D7" s="133"/>
      <c r="E7" s="133" t="s">
        <v>18</v>
      </c>
      <c r="F7" s="133"/>
      <c r="G7" s="133"/>
      <c r="H7" s="133"/>
    </row>
    <row r="8" spans="1:8" s="66" customFormat="1" ht="16.5" customHeight="1">
      <c r="A8" s="64" t="s">
        <v>52</v>
      </c>
      <c r="B8" s="134" t="s">
        <v>4</v>
      </c>
      <c r="C8" s="134"/>
      <c r="D8" s="65" t="s">
        <v>3</v>
      </c>
      <c r="E8" s="64" t="s">
        <v>52</v>
      </c>
      <c r="F8" s="134" t="s">
        <v>4</v>
      </c>
      <c r="G8" s="134"/>
      <c r="H8" s="65" t="s">
        <v>3</v>
      </c>
    </row>
    <row r="9" spans="1:8" ht="14.25" customHeight="1">
      <c r="A9" s="135">
        <f>'Liste Articles'!$B$5</f>
        <v>0</v>
      </c>
      <c r="B9" s="131">
        <f ca="1">INDIRECT("'Liste Articles'!$B"&amp;INT(ROW(A8)/3.5)+130)</f>
        <v>0</v>
      </c>
      <c r="C9" s="131"/>
      <c r="D9" s="131">
        <f ca="1">INDIRECT("'Liste Articles'!$A"&amp;INT(ROW(A8)/3.5)+130)</f>
        <v>103</v>
      </c>
      <c r="E9" s="135">
        <f>'Liste Articles'!$B$5</f>
        <v>0</v>
      </c>
      <c r="F9" s="131">
        <f ca="1">INDIRECT("'Liste Articles'!$B"&amp;INT(ROW(A8)/3.5)+131)</f>
        <v>0</v>
      </c>
      <c r="G9" s="131"/>
      <c r="H9" s="131">
        <f ca="1">INDIRECT("'Liste Articles'!$A"&amp;INT(ROW(A8)/3.5)+131)</f>
        <v>104</v>
      </c>
    </row>
    <row r="10" spans="1:8" ht="14.25" customHeight="1">
      <c r="A10" s="135"/>
      <c r="B10" s="131"/>
      <c r="C10" s="131"/>
      <c r="D10" s="131"/>
      <c r="E10" s="135"/>
      <c r="F10" s="131"/>
      <c r="G10" s="131"/>
      <c r="H10" s="131"/>
    </row>
    <row r="11" spans="1:8" s="66" customFormat="1" ht="15">
      <c r="A11" s="65" t="s">
        <v>2</v>
      </c>
      <c r="B11" s="131"/>
      <c r="C11" s="131"/>
      <c r="D11" s="65" t="s">
        <v>1</v>
      </c>
      <c r="E11" s="65" t="s">
        <v>2</v>
      </c>
      <c r="F11" s="131"/>
      <c r="G11" s="131"/>
      <c r="H11" s="65" t="s">
        <v>1</v>
      </c>
    </row>
    <row r="12" spans="1:8" ht="14.25" customHeight="1">
      <c r="A12" s="131">
        <f ca="1">INDIRECT("'Liste Articles'!$F"&amp;INT(ROW(A8)/3.5)+130)</f>
        <v>0</v>
      </c>
      <c r="B12" s="131"/>
      <c r="C12" s="131"/>
      <c r="D12" s="132">
        <f ca="1">INDIRECT("'Liste Articles'!$G"&amp;INT(ROW(A8)/3.5)+130)</f>
        <v>0</v>
      </c>
      <c r="E12" s="131">
        <f ca="1">INDIRECT("'Liste Articles'!$F"&amp;INT(ROW(A8)/3.5)+131)</f>
        <v>0</v>
      </c>
      <c r="F12" s="131"/>
      <c r="G12" s="131"/>
      <c r="H12" s="132">
        <f ca="1">INDIRECT("'Liste Articles'!$G"&amp;INT(ROW(A8)/3.5)+131)</f>
        <v>0</v>
      </c>
    </row>
    <row r="13" spans="1:8" ht="14.25" customHeight="1">
      <c r="A13" s="131"/>
      <c r="B13" s="131"/>
      <c r="C13" s="131"/>
      <c r="D13" s="132"/>
      <c r="E13" s="131"/>
      <c r="F13" s="131"/>
      <c r="G13" s="131"/>
      <c r="H13" s="132"/>
    </row>
    <row r="14" spans="1:8" s="67" customFormat="1" ht="15" customHeight="1">
      <c r="A14" s="133" t="s">
        <v>18</v>
      </c>
      <c r="B14" s="133"/>
      <c r="C14" s="133"/>
      <c r="D14" s="133"/>
      <c r="E14" s="133" t="s">
        <v>18</v>
      </c>
      <c r="F14" s="133"/>
      <c r="G14" s="133"/>
      <c r="H14" s="133"/>
    </row>
    <row r="15" spans="1:8" s="66" customFormat="1" ht="16.5" customHeight="1">
      <c r="A15" s="64" t="s">
        <v>52</v>
      </c>
      <c r="B15" s="134" t="s">
        <v>4</v>
      </c>
      <c r="C15" s="134"/>
      <c r="D15" s="65" t="s">
        <v>3</v>
      </c>
      <c r="E15" s="64" t="s">
        <v>52</v>
      </c>
      <c r="F15" s="134" t="s">
        <v>4</v>
      </c>
      <c r="G15" s="134"/>
      <c r="H15" s="65" t="s">
        <v>3</v>
      </c>
    </row>
    <row r="16" spans="1:8" ht="15" customHeight="1">
      <c r="A16" s="135">
        <f>'Liste Articles'!$B$5</f>
        <v>0</v>
      </c>
      <c r="B16" s="131">
        <f ca="1">INDIRECT("'Liste Articles'!$B"&amp;INT(ROW(A15)/3.5)+130)</f>
        <v>0</v>
      </c>
      <c r="C16" s="131"/>
      <c r="D16" s="131">
        <f ca="1">INDIRECT("'Liste Articles'!$A"&amp;INT(ROW(A15)/3.5)+130)</f>
        <v>105</v>
      </c>
      <c r="E16" s="135">
        <f>'Liste Articles'!$B$5</f>
        <v>0</v>
      </c>
      <c r="F16" s="131">
        <f ca="1">INDIRECT("'Liste Articles'!$B"&amp;INT(ROW(A15)/3.5)+131)</f>
        <v>0</v>
      </c>
      <c r="G16" s="131"/>
      <c r="H16" s="131">
        <f ca="1">INDIRECT("'Liste Articles'!$A"&amp;INT(ROW(A15)/3.5)+131)</f>
        <v>106</v>
      </c>
    </row>
    <row r="17" spans="1:8" ht="15" customHeight="1">
      <c r="A17" s="135"/>
      <c r="B17" s="131"/>
      <c r="C17" s="131"/>
      <c r="D17" s="131"/>
      <c r="E17" s="135"/>
      <c r="F17" s="131"/>
      <c r="G17" s="131"/>
      <c r="H17" s="131"/>
    </row>
    <row r="18" spans="1:8" s="66" customFormat="1" ht="15">
      <c r="A18" s="65" t="s">
        <v>2</v>
      </c>
      <c r="B18" s="131"/>
      <c r="C18" s="131"/>
      <c r="D18" s="65" t="s">
        <v>1</v>
      </c>
      <c r="E18" s="65" t="s">
        <v>2</v>
      </c>
      <c r="F18" s="131"/>
      <c r="G18" s="131"/>
      <c r="H18" s="65" t="s">
        <v>1</v>
      </c>
    </row>
    <row r="19" spans="1:8" ht="15" customHeight="1">
      <c r="A19" s="131">
        <f ca="1">INDIRECT("'Liste Articles'!$F"&amp;INT(ROW(A15)/3.5)+130)</f>
        <v>0</v>
      </c>
      <c r="B19" s="131"/>
      <c r="C19" s="131"/>
      <c r="D19" s="132">
        <f ca="1">INDIRECT("'Liste Articles'!$G"&amp;INT(ROW(A15)/3.5)+130)</f>
        <v>0</v>
      </c>
      <c r="E19" s="131">
        <f ca="1">INDIRECT("'Liste Articles'!$F"&amp;INT(ROW(A15)/3.5)+131)</f>
        <v>0</v>
      </c>
      <c r="F19" s="131"/>
      <c r="G19" s="131"/>
      <c r="H19" s="132">
        <f ca="1">INDIRECT("'Liste Articles'!$G"&amp;INT(ROW(A15)/3.5)+131)</f>
        <v>0</v>
      </c>
    </row>
    <row r="20" spans="1:8" ht="15" customHeight="1">
      <c r="A20" s="131"/>
      <c r="B20" s="131"/>
      <c r="C20" s="131"/>
      <c r="D20" s="132"/>
      <c r="E20" s="131"/>
      <c r="F20" s="131"/>
      <c r="G20" s="131"/>
      <c r="H20" s="132"/>
    </row>
    <row r="21" spans="1:8" s="67" customFormat="1" ht="15" customHeight="1">
      <c r="A21" s="133" t="s">
        <v>18</v>
      </c>
      <c r="B21" s="133"/>
      <c r="C21" s="133"/>
      <c r="D21" s="133"/>
      <c r="E21" s="133" t="s">
        <v>18</v>
      </c>
      <c r="F21" s="133"/>
      <c r="G21" s="133"/>
      <c r="H21" s="133"/>
    </row>
    <row r="22" spans="1:8" s="66" customFormat="1" ht="16.5" customHeight="1">
      <c r="A22" s="64" t="s">
        <v>52</v>
      </c>
      <c r="B22" s="134" t="s">
        <v>4</v>
      </c>
      <c r="C22" s="134"/>
      <c r="D22" s="65" t="s">
        <v>3</v>
      </c>
      <c r="E22" s="64" t="s">
        <v>52</v>
      </c>
      <c r="F22" s="134" t="s">
        <v>4</v>
      </c>
      <c r="G22" s="134"/>
      <c r="H22" s="65" t="s">
        <v>3</v>
      </c>
    </row>
    <row r="23" spans="1:8" ht="15" customHeight="1">
      <c r="A23" s="135">
        <f>'Liste Articles'!$B$5</f>
        <v>0</v>
      </c>
      <c r="B23" s="131">
        <f ca="1">INDIRECT("'Liste Articles'!$B"&amp;INT(ROW(A22)/3.5)+130)</f>
        <v>0</v>
      </c>
      <c r="C23" s="131"/>
      <c r="D23" s="131">
        <f ca="1">INDIRECT("'Liste Articles'!$A"&amp;INT(ROW(A22)/3.5)+130)</f>
        <v>107</v>
      </c>
      <c r="E23" s="135">
        <f>'Liste Articles'!$B$5</f>
        <v>0</v>
      </c>
      <c r="F23" s="131">
        <f ca="1">INDIRECT("'Liste Articles'!$B"&amp;INT(ROW(A22)/3.5)+131)</f>
        <v>0</v>
      </c>
      <c r="G23" s="131"/>
      <c r="H23" s="131">
        <f ca="1">INDIRECT("'Liste Articles'!$A"&amp;INT(ROW(A22)/3.5)+131)</f>
        <v>108</v>
      </c>
    </row>
    <row r="24" spans="1:8" ht="15" customHeight="1">
      <c r="A24" s="135"/>
      <c r="B24" s="131"/>
      <c r="C24" s="131"/>
      <c r="D24" s="131"/>
      <c r="E24" s="135"/>
      <c r="F24" s="131"/>
      <c r="G24" s="131"/>
      <c r="H24" s="131"/>
    </row>
    <row r="25" spans="1:8" s="66" customFormat="1" ht="15">
      <c r="A25" s="65" t="s">
        <v>2</v>
      </c>
      <c r="B25" s="131"/>
      <c r="C25" s="131"/>
      <c r="D25" s="65" t="s">
        <v>1</v>
      </c>
      <c r="E25" s="65" t="s">
        <v>2</v>
      </c>
      <c r="F25" s="131"/>
      <c r="G25" s="131"/>
      <c r="H25" s="65" t="s">
        <v>1</v>
      </c>
    </row>
    <row r="26" spans="1:8" ht="15" customHeight="1">
      <c r="A26" s="131">
        <f ca="1">INDIRECT("'Liste Articles'!$F"&amp;INT(ROW(A22)/3.5)+130)</f>
        <v>0</v>
      </c>
      <c r="B26" s="131"/>
      <c r="C26" s="131"/>
      <c r="D26" s="132">
        <f ca="1">INDIRECT("'Liste Articles'!$G"&amp;INT(ROW(A22)/3.5)+130)</f>
        <v>0</v>
      </c>
      <c r="E26" s="131">
        <f ca="1">INDIRECT("'Liste Articles'!$F"&amp;INT(ROW(A22)/3.5)+131)</f>
        <v>0</v>
      </c>
      <c r="F26" s="131"/>
      <c r="G26" s="131"/>
      <c r="H26" s="132">
        <f ca="1">INDIRECT("'Liste Articles'!$G"&amp;INT(ROW(A22)/3.5)+131)</f>
        <v>0</v>
      </c>
    </row>
    <row r="27" spans="1:8" ht="15" customHeight="1">
      <c r="A27" s="131"/>
      <c r="B27" s="131"/>
      <c r="C27" s="131"/>
      <c r="D27" s="132"/>
      <c r="E27" s="131"/>
      <c r="F27" s="131"/>
      <c r="G27" s="131"/>
      <c r="H27" s="132"/>
    </row>
    <row r="28" spans="1:8" s="67" customFormat="1" ht="15" customHeight="1">
      <c r="A28" s="133" t="s">
        <v>18</v>
      </c>
      <c r="B28" s="133"/>
      <c r="C28" s="133"/>
      <c r="D28" s="133"/>
      <c r="E28" s="133" t="s">
        <v>18</v>
      </c>
      <c r="F28" s="133"/>
      <c r="G28" s="133"/>
      <c r="H28" s="133"/>
    </row>
    <row r="29" spans="1:8" s="66" customFormat="1" ht="16.5" customHeight="1">
      <c r="A29" s="64" t="s">
        <v>52</v>
      </c>
      <c r="B29" s="134" t="s">
        <v>4</v>
      </c>
      <c r="C29" s="134"/>
      <c r="D29" s="65" t="s">
        <v>3</v>
      </c>
      <c r="E29" s="64" t="s">
        <v>52</v>
      </c>
      <c r="F29" s="134" t="s">
        <v>4</v>
      </c>
      <c r="G29" s="134"/>
      <c r="H29" s="65" t="s">
        <v>3</v>
      </c>
    </row>
    <row r="30" spans="1:8" ht="15" customHeight="1">
      <c r="A30" s="135">
        <f>'Liste Articles'!$B$5</f>
        <v>0</v>
      </c>
      <c r="B30" s="131">
        <f ca="1">INDIRECT("'Liste Articles'!$B"&amp;INT(ROW(A29)/3.5)+130)</f>
        <v>0</v>
      </c>
      <c r="C30" s="131"/>
      <c r="D30" s="131">
        <f ca="1">INDIRECT("'Liste Articles'!$A"&amp;INT(ROW(A29)/3.5)+130)</f>
        <v>109</v>
      </c>
      <c r="E30" s="135">
        <f>'Liste Articles'!$B$5</f>
        <v>0</v>
      </c>
      <c r="F30" s="131">
        <f ca="1">INDIRECT("'Liste Articles'!$B"&amp;INT(ROW(A29)/3.5)+131)</f>
        <v>0</v>
      </c>
      <c r="G30" s="131"/>
      <c r="H30" s="131">
        <f ca="1">INDIRECT("'Liste Articles'!$A"&amp;INT(ROW(A29)/3.5)+131)</f>
        <v>110</v>
      </c>
    </row>
    <row r="31" spans="1:8" ht="15" customHeight="1">
      <c r="A31" s="135"/>
      <c r="B31" s="131"/>
      <c r="C31" s="131"/>
      <c r="D31" s="131"/>
      <c r="E31" s="135"/>
      <c r="F31" s="131"/>
      <c r="G31" s="131"/>
      <c r="H31" s="131"/>
    </row>
    <row r="32" spans="1:8" s="66" customFormat="1" ht="15">
      <c r="A32" s="65" t="s">
        <v>2</v>
      </c>
      <c r="B32" s="131"/>
      <c r="C32" s="131"/>
      <c r="D32" s="65" t="s">
        <v>1</v>
      </c>
      <c r="E32" s="65" t="s">
        <v>2</v>
      </c>
      <c r="F32" s="131"/>
      <c r="G32" s="131"/>
      <c r="H32" s="65" t="s">
        <v>1</v>
      </c>
    </row>
    <row r="33" spans="1:8" ht="15" customHeight="1">
      <c r="A33" s="131">
        <f ca="1">INDIRECT("'Liste Articles'!$F"&amp;INT(ROW(A29)/3.5)+130)</f>
        <v>0</v>
      </c>
      <c r="B33" s="131"/>
      <c r="C33" s="131"/>
      <c r="D33" s="132">
        <f ca="1">INDIRECT("'Liste Articles'!$G"&amp;INT(ROW(A29)/3.5)+130)</f>
        <v>0</v>
      </c>
      <c r="E33" s="131">
        <f ca="1">INDIRECT("'Liste Articles'!$F"&amp;INT(ROW(A29)/3.5)+131)</f>
        <v>0</v>
      </c>
      <c r="F33" s="131"/>
      <c r="G33" s="131"/>
      <c r="H33" s="132">
        <f ca="1">INDIRECT("'Liste Articles'!$G"&amp;INT(ROW(A29)/3.5)+131)</f>
        <v>0</v>
      </c>
    </row>
    <row r="34" spans="1:8" ht="15" customHeight="1">
      <c r="A34" s="131"/>
      <c r="B34" s="131"/>
      <c r="C34" s="131"/>
      <c r="D34" s="132"/>
      <c r="E34" s="131"/>
      <c r="F34" s="131"/>
      <c r="G34" s="131"/>
      <c r="H34" s="132"/>
    </row>
    <row r="35" spans="1:8" s="67" customFormat="1" ht="15" customHeight="1">
      <c r="A35" s="133" t="s">
        <v>18</v>
      </c>
      <c r="B35" s="133"/>
      <c r="C35" s="133"/>
      <c r="D35" s="133"/>
      <c r="E35" s="133" t="s">
        <v>18</v>
      </c>
      <c r="F35" s="133"/>
      <c r="G35" s="133"/>
      <c r="H35" s="133"/>
    </row>
    <row r="36" spans="1:8" s="66" customFormat="1" ht="16.5" customHeight="1">
      <c r="A36" s="64" t="s">
        <v>52</v>
      </c>
      <c r="B36" s="134" t="s">
        <v>4</v>
      </c>
      <c r="C36" s="134"/>
      <c r="D36" s="65" t="s">
        <v>3</v>
      </c>
      <c r="E36" s="64" t="s">
        <v>52</v>
      </c>
      <c r="F36" s="134" t="s">
        <v>4</v>
      </c>
      <c r="G36" s="134"/>
      <c r="H36" s="65" t="s">
        <v>3</v>
      </c>
    </row>
    <row r="37" spans="1:8" ht="15" customHeight="1">
      <c r="A37" s="135">
        <f>'Liste Articles'!$B$5</f>
        <v>0</v>
      </c>
      <c r="B37" s="131">
        <f ca="1">INDIRECT("'Liste Articles'!$B"&amp;INT(ROW(A36)/3.5)+130)</f>
        <v>0</v>
      </c>
      <c r="C37" s="131"/>
      <c r="D37" s="131">
        <f ca="1">INDIRECT("'Liste Articles'!$A"&amp;INT(ROW(A36)/3.5)+130)</f>
        <v>111</v>
      </c>
      <c r="E37" s="135">
        <f>'Liste Articles'!$B$5</f>
        <v>0</v>
      </c>
      <c r="F37" s="131">
        <f ca="1">INDIRECT("'Liste Articles'!$B"&amp;INT(ROW(A36)/3.5)+131)</f>
        <v>0</v>
      </c>
      <c r="G37" s="131"/>
      <c r="H37" s="131">
        <f ca="1">INDIRECT("'Liste Articles'!$A"&amp;INT(ROW(A36)/3.5)+131)</f>
        <v>112</v>
      </c>
    </row>
    <row r="38" spans="1:8" ht="15" customHeight="1">
      <c r="A38" s="135"/>
      <c r="B38" s="131"/>
      <c r="C38" s="131"/>
      <c r="D38" s="131"/>
      <c r="E38" s="135"/>
      <c r="F38" s="131"/>
      <c r="G38" s="131"/>
      <c r="H38" s="131"/>
    </row>
    <row r="39" spans="1:8" s="66" customFormat="1" ht="15">
      <c r="A39" s="65" t="s">
        <v>2</v>
      </c>
      <c r="B39" s="131"/>
      <c r="C39" s="131"/>
      <c r="D39" s="65" t="s">
        <v>1</v>
      </c>
      <c r="E39" s="65" t="s">
        <v>2</v>
      </c>
      <c r="F39" s="131"/>
      <c r="G39" s="131"/>
      <c r="H39" s="65" t="s">
        <v>1</v>
      </c>
    </row>
    <row r="40" spans="1:8" ht="15" customHeight="1">
      <c r="A40" s="131">
        <f ca="1">INDIRECT("'Liste Articles'!$F"&amp;INT(ROW(A36)/3.5)+130)</f>
        <v>0</v>
      </c>
      <c r="B40" s="131"/>
      <c r="C40" s="131"/>
      <c r="D40" s="132">
        <f ca="1">INDIRECT("'Liste Articles'!$G"&amp;INT(ROW(A36)/3.5)+130)</f>
        <v>0</v>
      </c>
      <c r="E40" s="131">
        <f ca="1">INDIRECT("'Liste Articles'!$F"&amp;INT(ROW(A36)/3.5)+131)</f>
        <v>0</v>
      </c>
      <c r="F40" s="131"/>
      <c r="G40" s="131"/>
      <c r="H40" s="132">
        <f ca="1">INDIRECT("'Liste Articles'!$G"&amp;INT(ROW(A36)/3.5)+131)</f>
        <v>0</v>
      </c>
    </row>
    <row r="41" spans="1:8" ht="15" customHeight="1">
      <c r="A41" s="131"/>
      <c r="B41" s="131"/>
      <c r="C41" s="131"/>
      <c r="D41" s="132"/>
      <c r="E41" s="131"/>
      <c r="F41" s="131"/>
      <c r="G41" s="131"/>
      <c r="H41" s="132"/>
    </row>
    <row r="42" spans="1:8" s="67" customFormat="1" ht="15" customHeight="1">
      <c r="A42" s="133" t="s">
        <v>18</v>
      </c>
      <c r="B42" s="133"/>
      <c r="C42" s="133"/>
      <c r="D42" s="133"/>
      <c r="E42" s="133" t="s">
        <v>18</v>
      </c>
      <c r="F42" s="133"/>
      <c r="G42" s="133"/>
      <c r="H42" s="133"/>
    </row>
    <row r="43" spans="1:8" s="66" customFormat="1" ht="16.5" customHeight="1">
      <c r="A43" s="64" t="s">
        <v>52</v>
      </c>
      <c r="B43" s="134" t="s">
        <v>4</v>
      </c>
      <c r="C43" s="134"/>
      <c r="D43" s="65" t="s">
        <v>3</v>
      </c>
      <c r="E43" s="64" t="s">
        <v>52</v>
      </c>
      <c r="F43" s="134" t="s">
        <v>4</v>
      </c>
      <c r="G43" s="134"/>
      <c r="H43" s="65" t="s">
        <v>3</v>
      </c>
    </row>
    <row r="44" spans="1:8" ht="15" customHeight="1">
      <c r="A44" s="135">
        <f>'Liste Articles'!$B$5</f>
        <v>0</v>
      </c>
      <c r="B44" s="131">
        <f ca="1">INDIRECT("'Liste Articles'!$B"&amp;INT(ROW(A43)/3.5)+130)</f>
        <v>0</v>
      </c>
      <c r="C44" s="131"/>
      <c r="D44" s="131">
        <f ca="1">INDIRECT("'Liste Articles'!$A"&amp;INT(ROW(A43)/3.5)+130)</f>
        <v>113</v>
      </c>
      <c r="E44" s="135">
        <f>'Liste Articles'!$B$5</f>
        <v>0</v>
      </c>
      <c r="F44" s="131">
        <f ca="1">INDIRECT("'Liste Articles'!$B"&amp;INT(ROW(A43)/3.5)+131)</f>
        <v>0</v>
      </c>
      <c r="G44" s="131"/>
      <c r="H44" s="131">
        <f ca="1">INDIRECT("'Liste Articles'!$A"&amp;INT(ROW(A43)/3.5)+131)</f>
        <v>114</v>
      </c>
    </row>
    <row r="45" spans="1:8" ht="15" customHeight="1">
      <c r="A45" s="135"/>
      <c r="B45" s="131"/>
      <c r="C45" s="131"/>
      <c r="D45" s="131"/>
      <c r="E45" s="135"/>
      <c r="F45" s="131"/>
      <c r="G45" s="131"/>
      <c r="H45" s="131"/>
    </row>
    <row r="46" spans="1:8" s="66" customFormat="1" ht="15">
      <c r="A46" s="65" t="s">
        <v>2</v>
      </c>
      <c r="B46" s="131"/>
      <c r="C46" s="131"/>
      <c r="D46" s="65" t="s">
        <v>1</v>
      </c>
      <c r="E46" s="65" t="s">
        <v>2</v>
      </c>
      <c r="F46" s="131"/>
      <c r="G46" s="131"/>
      <c r="H46" s="65" t="s">
        <v>1</v>
      </c>
    </row>
    <row r="47" spans="1:8" ht="15" customHeight="1">
      <c r="A47" s="131">
        <f ca="1">INDIRECT("'Liste Articles'!$F"&amp;INT(ROW(A43)/3.5)+130)</f>
        <v>0</v>
      </c>
      <c r="B47" s="131"/>
      <c r="C47" s="131"/>
      <c r="D47" s="132">
        <f ca="1">INDIRECT("'Liste Articles'!$G"&amp;INT(ROW(A43)/3.5)+130)</f>
        <v>0</v>
      </c>
      <c r="E47" s="131">
        <f ca="1">INDIRECT("'Liste Articles'!$F"&amp;INT(ROW(A43)/3.5)+131)</f>
        <v>0</v>
      </c>
      <c r="F47" s="131"/>
      <c r="G47" s="131"/>
      <c r="H47" s="132">
        <f ca="1">INDIRECT("'Liste Articles'!$G"&amp;INT(ROW(A43)/3.5)+131)</f>
        <v>0</v>
      </c>
    </row>
    <row r="48" spans="1:8" ht="15" customHeight="1">
      <c r="A48" s="131"/>
      <c r="B48" s="131"/>
      <c r="C48" s="131"/>
      <c r="D48" s="132"/>
      <c r="E48" s="131"/>
      <c r="F48" s="131"/>
      <c r="G48" s="131"/>
      <c r="H48" s="132"/>
    </row>
    <row r="49" spans="1:8" s="67" customFormat="1" ht="15" customHeight="1">
      <c r="A49" s="133" t="s">
        <v>18</v>
      </c>
      <c r="B49" s="133"/>
      <c r="C49" s="133"/>
      <c r="D49" s="133"/>
      <c r="E49" s="133" t="s">
        <v>18</v>
      </c>
      <c r="F49" s="133"/>
      <c r="G49" s="133"/>
      <c r="H49" s="133"/>
    </row>
    <row r="50" spans="1:8" s="66" customFormat="1" ht="16.5" customHeight="1">
      <c r="A50" s="64" t="s">
        <v>52</v>
      </c>
      <c r="B50" s="134" t="s">
        <v>4</v>
      </c>
      <c r="C50" s="134"/>
      <c r="D50" s="65" t="s">
        <v>3</v>
      </c>
      <c r="E50" s="64" t="s">
        <v>52</v>
      </c>
      <c r="F50" s="134" t="s">
        <v>4</v>
      </c>
      <c r="G50" s="134"/>
      <c r="H50" s="65" t="s">
        <v>3</v>
      </c>
    </row>
    <row r="51" spans="1:8" ht="15" customHeight="1">
      <c r="A51" s="135">
        <f>'Liste Articles'!$B$5</f>
        <v>0</v>
      </c>
      <c r="B51" s="131">
        <f ca="1">INDIRECT("'Liste Articles'!$B"&amp;INT(ROW(A50)/3.5)+130)</f>
        <v>0</v>
      </c>
      <c r="C51" s="131"/>
      <c r="D51" s="131">
        <f ca="1">INDIRECT("'Liste Articles'!$A"&amp;INT(ROW(A50)/3.5)+130)</f>
        <v>115</v>
      </c>
      <c r="E51" s="135">
        <f>'Liste Articles'!$B$5</f>
        <v>0</v>
      </c>
      <c r="F51" s="131">
        <f ca="1">INDIRECT("'Liste Articles'!$B"&amp;INT(ROW(A50)/3.5)+131)</f>
        <v>0</v>
      </c>
      <c r="G51" s="131"/>
      <c r="H51" s="131">
        <f ca="1">INDIRECT("'Liste Articles'!$A"&amp;INT(ROW(A50)/3.5)+131)</f>
        <v>116</v>
      </c>
    </row>
    <row r="52" spans="1:8" ht="15" customHeight="1">
      <c r="A52" s="135"/>
      <c r="B52" s="131"/>
      <c r="C52" s="131"/>
      <c r="D52" s="131"/>
      <c r="E52" s="135"/>
      <c r="F52" s="131"/>
      <c r="G52" s="131"/>
      <c r="H52" s="131"/>
    </row>
    <row r="53" spans="1:8" s="66" customFormat="1" ht="15">
      <c r="A53" s="65" t="s">
        <v>2</v>
      </c>
      <c r="B53" s="131"/>
      <c r="C53" s="131"/>
      <c r="D53" s="65" t="s">
        <v>1</v>
      </c>
      <c r="E53" s="65" t="s">
        <v>2</v>
      </c>
      <c r="F53" s="131"/>
      <c r="G53" s="131"/>
      <c r="H53" s="65" t="s">
        <v>1</v>
      </c>
    </row>
    <row r="54" spans="1:8" ht="15" customHeight="1">
      <c r="A54" s="131">
        <f ca="1">INDIRECT("'Liste Articles'!$F"&amp;INT(ROW(A50)/3.5)+130)</f>
        <v>0</v>
      </c>
      <c r="B54" s="131"/>
      <c r="C54" s="131"/>
      <c r="D54" s="132">
        <f ca="1">INDIRECT("'Liste Articles'!$G"&amp;INT(ROW(A50)/3.5)+130)</f>
        <v>0</v>
      </c>
      <c r="E54" s="131">
        <f ca="1">INDIRECT("'Liste Articles'!$F"&amp;INT(ROW(A50)/3.5)+131)</f>
        <v>0</v>
      </c>
      <c r="F54" s="131"/>
      <c r="G54" s="131"/>
      <c r="H54" s="132">
        <f ca="1">INDIRECT("'Liste Articles'!$G"&amp;INT(ROW(A50)/3.5)+131)</f>
        <v>0</v>
      </c>
    </row>
    <row r="55" spans="1:8" ht="15" customHeight="1">
      <c r="A55" s="131"/>
      <c r="B55" s="131"/>
      <c r="C55" s="131"/>
      <c r="D55" s="132"/>
      <c r="E55" s="131"/>
      <c r="F55" s="131"/>
      <c r="G55" s="131"/>
      <c r="H55" s="132"/>
    </row>
    <row r="56" spans="1:8" s="67" customFormat="1" ht="15" customHeight="1">
      <c r="A56" s="133" t="s">
        <v>18</v>
      </c>
      <c r="B56" s="133"/>
      <c r="C56" s="133"/>
      <c r="D56" s="133"/>
      <c r="E56" s="133" t="s">
        <v>18</v>
      </c>
      <c r="F56" s="133"/>
      <c r="G56" s="133"/>
      <c r="H56" s="133"/>
    </row>
    <row r="57" spans="1:8" s="66" customFormat="1" ht="16.5" customHeight="1">
      <c r="A57" s="64" t="s">
        <v>52</v>
      </c>
      <c r="B57" s="134" t="s">
        <v>4</v>
      </c>
      <c r="C57" s="134"/>
      <c r="D57" s="65" t="s">
        <v>3</v>
      </c>
      <c r="E57" s="64" t="s">
        <v>52</v>
      </c>
      <c r="F57" s="134" t="s">
        <v>4</v>
      </c>
      <c r="G57" s="134"/>
      <c r="H57" s="65" t="s">
        <v>3</v>
      </c>
    </row>
    <row r="58" spans="1:8" ht="15" customHeight="1">
      <c r="A58" s="135">
        <f>'Liste Articles'!$B$5</f>
        <v>0</v>
      </c>
      <c r="B58" s="131">
        <f ca="1">INDIRECT("'Liste Articles'!$B"&amp;INT(ROW(A57)/3.5)+130)</f>
        <v>0</v>
      </c>
      <c r="C58" s="131"/>
      <c r="D58" s="131">
        <f ca="1">INDIRECT("'Liste Articles'!$A"&amp;INT(ROW(A57)/3.5)+130)</f>
        <v>117</v>
      </c>
      <c r="E58" s="135">
        <f>'Liste Articles'!$B$5</f>
        <v>0</v>
      </c>
      <c r="F58" s="131">
        <f ca="1">INDIRECT("'Liste Articles'!$B"&amp;INT(ROW(A57)/3.5)+131)</f>
        <v>0</v>
      </c>
      <c r="G58" s="131"/>
      <c r="H58" s="131">
        <f ca="1">INDIRECT("'Liste Articles'!$A"&amp;INT(ROW(A57)/3.5)+131)</f>
        <v>118</v>
      </c>
    </row>
    <row r="59" spans="1:8" ht="15" customHeight="1">
      <c r="A59" s="135"/>
      <c r="B59" s="131"/>
      <c r="C59" s="131"/>
      <c r="D59" s="131"/>
      <c r="E59" s="135"/>
      <c r="F59" s="131"/>
      <c r="G59" s="131"/>
      <c r="H59" s="131"/>
    </row>
    <row r="60" spans="1:8" s="66" customFormat="1" ht="15">
      <c r="A60" s="65" t="s">
        <v>2</v>
      </c>
      <c r="B60" s="131"/>
      <c r="C60" s="131"/>
      <c r="D60" s="65" t="s">
        <v>1</v>
      </c>
      <c r="E60" s="65" t="s">
        <v>2</v>
      </c>
      <c r="F60" s="131"/>
      <c r="G60" s="131"/>
      <c r="H60" s="65" t="s">
        <v>1</v>
      </c>
    </row>
    <row r="61" spans="1:8" ht="15" customHeight="1">
      <c r="A61" s="131">
        <f ca="1">INDIRECT("'Liste Articles'!$F"&amp;INT(ROW(A57)/3.5)+130)</f>
        <v>0</v>
      </c>
      <c r="B61" s="131"/>
      <c r="C61" s="131"/>
      <c r="D61" s="132">
        <f ca="1">INDIRECT("'Liste Articles'!$G"&amp;INT(ROW(A57)/3.5)+130)</f>
        <v>0</v>
      </c>
      <c r="E61" s="131">
        <f ca="1">INDIRECT("'Liste Articles'!$F"&amp;INT(ROW(A57)/3.5)+131)</f>
        <v>0</v>
      </c>
      <c r="F61" s="131"/>
      <c r="G61" s="131"/>
      <c r="H61" s="132">
        <f ca="1">INDIRECT("'Liste Articles'!$G"&amp;INT(ROW(A57)/3.5)+131)</f>
        <v>0</v>
      </c>
    </row>
    <row r="62" spans="1:8" ht="15" customHeight="1">
      <c r="A62" s="131"/>
      <c r="B62" s="131"/>
      <c r="C62" s="131"/>
      <c r="D62" s="132"/>
      <c r="E62" s="131"/>
      <c r="F62" s="131"/>
      <c r="G62" s="131"/>
      <c r="H62" s="132"/>
    </row>
    <row r="63" spans="1:8" s="67" customFormat="1" ht="15" customHeight="1">
      <c r="A63" s="133" t="s">
        <v>18</v>
      </c>
      <c r="B63" s="133"/>
      <c r="C63" s="133"/>
      <c r="D63" s="133"/>
      <c r="E63" s="133" t="s">
        <v>18</v>
      </c>
      <c r="F63" s="133"/>
      <c r="G63" s="133"/>
      <c r="H63" s="133"/>
    </row>
    <row r="64" spans="1:8" s="66" customFormat="1" ht="16.5" customHeight="1">
      <c r="A64" s="64" t="s">
        <v>52</v>
      </c>
      <c r="B64" s="134" t="s">
        <v>4</v>
      </c>
      <c r="C64" s="134"/>
      <c r="D64" s="65" t="s">
        <v>3</v>
      </c>
      <c r="E64" s="64" t="s">
        <v>52</v>
      </c>
      <c r="F64" s="134" t="s">
        <v>4</v>
      </c>
      <c r="G64" s="134"/>
      <c r="H64" s="65" t="s">
        <v>3</v>
      </c>
    </row>
    <row r="65" spans="1:8" ht="15" customHeight="1">
      <c r="A65" s="135">
        <f>'Liste Articles'!$B$5</f>
        <v>0</v>
      </c>
      <c r="B65" s="131">
        <f ca="1">INDIRECT("'Liste Articles'!$B"&amp;INT(ROW(A64)/3.5)+130)</f>
        <v>0</v>
      </c>
      <c r="C65" s="131"/>
      <c r="D65" s="131">
        <f ca="1">INDIRECT("'Liste Articles'!$A"&amp;INT(ROW(A64)/3.5)+130)</f>
        <v>119</v>
      </c>
      <c r="E65" s="135">
        <f>'Liste Articles'!$B$5</f>
        <v>0</v>
      </c>
      <c r="F65" s="131">
        <f ca="1">INDIRECT("'Liste Articles'!$B"&amp;INT(ROW(A64)/3.5)+131)</f>
        <v>0</v>
      </c>
      <c r="G65" s="131"/>
      <c r="H65" s="131">
        <f ca="1">INDIRECT("'Liste Articles'!$A"&amp;INT(ROW(A64)/3.5)+131)</f>
        <v>120</v>
      </c>
    </row>
    <row r="66" spans="1:8" ht="15" customHeight="1">
      <c r="A66" s="135"/>
      <c r="B66" s="131"/>
      <c r="C66" s="131"/>
      <c r="D66" s="131"/>
      <c r="E66" s="135"/>
      <c r="F66" s="131"/>
      <c r="G66" s="131"/>
      <c r="H66" s="131"/>
    </row>
    <row r="67" spans="1:8" s="66" customFormat="1" ht="15">
      <c r="A67" s="65" t="s">
        <v>2</v>
      </c>
      <c r="B67" s="131"/>
      <c r="C67" s="131"/>
      <c r="D67" s="65" t="s">
        <v>1</v>
      </c>
      <c r="E67" s="65" t="s">
        <v>2</v>
      </c>
      <c r="F67" s="131"/>
      <c r="G67" s="131"/>
      <c r="H67" s="65" t="s">
        <v>1</v>
      </c>
    </row>
    <row r="68" spans="1:8" ht="15" customHeight="1">
      <c r="A68" s="131">
        <f ca="1">INDIRECT("'Liste Articles'!$F"&amp;INT(ROW(A64)/3.5)+130)</f>
        <v>0</v>
      </c>
      <c r="B68" s="131"/>
      <c r="C68" s="131"/>
      <c r="D68" s="132">
        <f ca="1">INDIRECT("'Liste Articles'!$G"&amp;INT(ROW(A64)/3.5)+130)</f>
        <v>0</v>
      </c>
      <c r="E68" s="131">
        <f ca="1">INDIRECT("'Liste Articles'!$F"&amp;INT(ROW(A64)/3.5)+131)</f>
        <v>0</v>
      </c>
      <c r="F68" s="131"/>
      <c r="G68" s="131"/>
      <c r="H68" s="132">
        <f ca="1">INDIRECT("'Liste Articles'!$G"&amp;INT(ROW(A64)/3.5)+131)</f>
        <v>0</v>
      </c>
    </row>
    <row r="69" spans="1:8" ht="15" customHeight="1">
      <c r="A69" s="131"/>
      <c r="B69" s="131"/>
      <c r="C69" s="131"/>
      <c r="D69" s="132"/>
      <c r="E69" s="131"/>
      <c r="F69" s="131"/>
      <c r="G69" s="131"/>
      <c r="H69" s="132"/>
    </row>
    <row r="70" spans="1:8" s="67" customFormat="1" ht="15" customHeight="1">
      <c r="A70" s="133" t="s">
        <v>18</v>
      </c>
      <c r="B70" s="133"/>
      <c r="C70" s="133"/>
      <c r="D70" s="133"/>
      <c r="E70" s="133" t="s">
        <v>18</v>
      </c>
      <c r="F70" s="133"/>
      <c r="G70" s="133"/>
      <c r="H70" s="133"/>
    </row>
    <row r="71" spans="1:8" s="66" customFormat="1" ht="16.5" customHeight="1">
      <c r="A71" s="64" t="s">
        <v>52</v>
      </c>
      <c r="B71" s="134" t="s">
        <v>4</v>
      </c>
      <c r="C71" s="134"/>
      <c r="D71" s="65" t="s">
        <v>3</v>
      </c>
      <c r="E71" s="64" t="s">
        <v>52</v>
      </c>
      <c r="F71" s="134" t="s">
        <v>4</v>
      </c>
      <c r="G71" s="134"/>
      <c r="H71" s="65" t="s">
        <v>3</v>
      </c>
    </row>
    <row r="72" spans="1:8" ht="15" customHeight="1">
      <c r="A72" s="135">
        <f>'Liste Articles'!$B$5</f>
        <v>0</v>
      </c>
      <c r="B72" s="131">
        <f ca="1">INDIRECT("'Liste Articles'!$B"&amp;INT(ROW(A71)/3.5)+130)</f>
        <v>0</v>
      </c>
      <c r="C72" s="131"/>
      <c r="D72" s="131">
        <f ca="1">INDIRECT("'Liste Articles'!$A"&amp;INT(ROW(A71)/3.5)+130)</f>
        <v>121</v>
      </c>
      <c r="E72" s="135">
        <f>'Liste Articles'!$B$5</f>
        <v>0</v>
      </c>
      <c r="F72" s="131">
        <f ca="1">INDIRECT("'Liste Articles'!$B"&amp;INT(ROW(A71)/3.5)+131)</f>
        <v>0</v>
      </c>
      <c r="G72" s="131"/>
      <c r="H72" s="131">
        <f ca="1">INDIRECT("'Liste Articles'!$A"&amp;INT(ROW(A71)/3.5)+131)</f>
        <v>122</v>
      </c>
    </row>
    <row r="73" spans="1:8" ht="15" customHeight="1">
      <c r="A73" s="135"/>
      <c r="B73" s="131"/>
      <c r="C73" s="131"/>
      <c r="D73" s="131"/>
      <c r="E73" s="135"/>
      <c r="F73" s="131"/>
      <c r="G73" s="131"/>
      <c r="H73" s="131"/>
    </row>
    <row r="74" spans="1:8" s="66" customFormat="1" ht="15">
      <c r="A74" s="65" t="s">
        <v>2</v>
      </c>
      <c r="B74" s="131"/>
      <c r="C74" s="131"/>
      <c r="D74" s="65" t="s">
        <v>1</v>
      </c>
      <c r="E74" s="65" t="s">
        <v>2</v>
      </c>
      <c r="F74" s="131"/>
      <c r="G74" s="131"/>
      <c r="H74" s="65" t="s">
        <v>1</v>
      </c>
    </row>
    <row r="75" spans="1:8" ht="15" customHeight="1">
      <c r="A75" s="131">
        <f ca="1">INDIRECT("'Liste Articles'!$F"&amp;INT(ROW(A71)/3.5)+130)</f>
        <v>0</v>
      </c>
      <c r="B75" s="131"/>
      <c r="C75" s="131"/>
      <c r="D75" s="132">
        <f ca="1">INDIRECT("'Liste Articles'!$G"&amp;INT(ROW(A71)/3.5)+130)</f>
        <v>0</v>
      </c>
      <c r="E75" s="131">
        <f ca="1">INDIRECT("'Liste Articles'!$F"&amp;INT(ROW(A71)/3.5)+131)</f>
        <v>0</v>
      </c>
      <c r="F75" s="131"/>
      <c r="G75" s="131"/>
      <c r="H75" s="132">
        <f ca="1">INDIRECT("'Liste Articles'!$G"&amp;INT(ROW(A71)/3.5)+131)</f>
        <v>0</v>
      </c>
    </row>
    <row r="76" spans="1:8" ht="15" customHeight="1">
      <c r="A76" s="131"/>
      <c r="B76" s="131"/>
      <c r="C76" s="131"/>
      <c r="D76" s="132"/>
      <c r="E76" s="131"/>
      <c r="F76" s="131"/>
      <c r="G76" s="131"/>
      <c r="H76" s="132"/>
    </row>
    <row r="77" spans="1:8" s="67" customFormat="1" ht="15" customHeight="1">
      <c r="A77" s="133" t="s">
        <v>18</v>
      </c>
      <c r="B77" s="133"/>
      <c r="C77" s="133"/>
      <c r="D77" s="133"/>
      <c r="E77" s="133" t="s">
        <v>18</v>
      </c>
      <c r="F77" s="133"/>
      <c r="G77" s="133"/>
      <c r="H77" s="133"/>
    </row>
    <row r="78" spans="1:8" s="66" customFormat="1" ht="16.5" customHeight="1">
      <c r="A78" s="64" t="s">
        <v>52</v>
      </c>
      <c r="B78" s="134" t="s">
        <v>4</v>
      </c>
      <c r="C78" s="134"/>
      <c r="D78" s="65" t="s">
        <v>3</v>
      </c>
      <c r="E78" s="64" t="s">
        <v>52</v>
      </c>
      <c r="F78" s="134" t="s">
        <v>4</v>
      </c>
      <c r="G78" s="134"/>
      <c r="H78" s="65" t="s">
        <v>3</v>
      </c>
    </row>
    <row r="79" spans="1:8" ht="15" customHeight="1">
      <c r="A79" s="135">
        <f>'Liste Articles'!$B$5</f>
        <v>0</v>
      </c>
      <c r="B79" s="131">
        <f ca="1">INDIRECT("'Liste Articles'!$B"&amp;INT(ROW(A78)/3.5)+130)</f>
        <v>0</v>
      </c>
      <c r="C79" s="131"/>
      <c r="D79" s="131">
        <f ca="1">INDIRECT("'Liste Articles'!$A"&amp;INT(ROW(A78)/3.5)+130)</f>
        <v>123</v>
      </c>
      <c r="E79" s="135">
        <f>'Liste Articles'!$B$5</f>
        <v>0</v>
      </c>
      <c r="F79" s="131">
        <f ca="1">INDIRECT("'Liste Articles'!$B"&amp;INT(ROW(A78)/3.5)+131)</f>
        <v>0</v>
      </c>
      <c r="G79" s="131"/>
      <c r="H79" s="131">
        <f ca="1">INDIRECT("'Liste Articles'!$A"&amp;INT(ROW(A78)/3.5)+131)</f>
        <v>124</v>
      </c>
    </row>
    <row r="80" spans="1:8" ht="15" customHeight="1">
      <c r="A80" s="135"/>
      <c r="B80" s="131"/>
      <c r="C80" s="131"/>
      <c r="D80" s="131"/>
      <c r="E80" s="135"/>
      <c r="F80" s="131"/>
      <c r="G80" s="131"/>
      <c r="H80" s="131"/>
    </row>
    <row r="81" spans="1:8" s="66" customFormat="1" ht="15">
      <c r="A81" s="65" t="s">
        <v>2</v>
      </c>
      <c r="B81" s="131"/>
      <c r="C81" s="131"/>
      <c r="D81" s="65" t="s">
        <v>1</v>
      </c>
      <c r="E81" s="65" t="s">
        <v>2</v>
      </c>
      <c r="F81" s="131"/>
      <c r="G81" s="131"/>
      <c r="H81" s="65" t="s">
        <v>1</v>
      </c>
    </row>
    <row r="82" spans="1:8" ht="15" customHeight="1">
      <c r="A82" s="131">
        <f ca="1">INDIRECT("'Liste Articles'!$F"&amp;INT(ROW(A78)/3.5)+130)</f>
        <v>0</v>
      </c>
      <c r="B82" s="131"/>
      <c r="C82" s="131"/>
      <c r="D82" s="132">
        <f ca="1">INDIRECT("'Liste Articles'!$G"&amp;INT(ROW(A78)/3.5)+130)</f>
        <v>0</v>
      </c>
      <c r="E82" s="131">
        <f ca="1">INDIRECT("'Liste Articles'!$F"&amp;INT(ROW(A78)/3.5)+131)</f>
        <v>0</v>
      </c>
      <c r="F82" s="131"/>
      <c r="G82" s="131"/>
      <c r="H82" s="132">
        <f ca="1">INDIRECT("'Liste Articles'!$G"&amp;INT(ROW(A78)/3.5)+131)</f>
        <v>0</v>
      </c>
    </row>
    <row r="83" spans="1:8" ht="15" customHeight="1">
      <c r="A83" s="131"/>
      <c r="B83" s="131"/>
      <c r="C83" s="131"/>
      <c r="D83" s="132"/>
      <c r="E83" s="131"/>
      <c r="F83" s="131"/>
      <c r="G83" s="131"/>
      <c r="H83" s="132"/>
    </row>
    <row r="84" spans="1:8" s="67" customFormat="1" ht="15" customHeight="1">
      <c r="A84" s="133" t="s">
        <v>18</v>
      </c>
      <c r="B84" s="133"/>
      <c r="C84" s="133"/>
      <c r="D84" s="133"/>
      <c r="E84" s="133" t="s">
        <v>18</v>
      </c>
      <c r="F84" s="133"/>
      <c r="G84" s="133"/>
      <c r="H84" s="133"/>
    </row>
    <row r="85" spans="1:8" s="66" customFormat="1" ht="16.5" customHeight="1">
      <c r="A85" s="64" t="s">
        <v>52</v>
      </c>
      <c r="B85" s="134" t="s">
        <v>4</v>
      </c>
      <c r="C85" s="134"/>
      <c r="D85" s="65" t="s">
        <v>3</v>
      </c>
      <c r="E85" s="64" t="s">
        <v>52</v>
      </c>
      <c r="F85" s="134" t="s">
        <v>4</v>
      </c>
      <c r="G85" s="134"/>
      <c r="H85" s="65" t="s">
        <v>3</v>
      </c>
    </row>
    <row r="86" spans="1:8" ht="15" customHeight="1">
      <c r="A86" s="135">
        <f>'Liste Articles'!$B$5</f>
        <v>0</v>
      </c>
      <c r="B86" s="131">
        <f ca="1">INDIRECT("'Liste Articles'!$B"&amp;INT(ROW(A85)/3.5)+130)</f>
        <v>0</v>
      </c>
      <c r="C86" s="131"/>
      <c r="D86" s="131">
        <f ca="1">INDIRECT("'Liste Articles'!$A"&amp;INT(ROW(A85)/3.5)+130)</f>
        <v>125</v>
      </c>
      <c r="E86" s="135">
        <f>'Liste Articles'!$B$5</f>
        <v>0</v>
      </c>
      <c r="F86" s="131">
        <f ca="1">INDIRECT("'Liste Articles'!$B"&amp;INT(ROW(A85)/3.5)+131)</f>
        <v>0</v>
      </c>
      <c r="G86" s="131"/>
      <c r="H86" s="131">
        <f ca="1">INDIRECT("'Liste Articles'!$A"&amp;INT(ROW(A85)/3.5)+131)</f>
        <v>126</v>
      </c>
    </row>
    <row r="87" spans="1:8" ht="15" customHeight="1">
      <c r="A87" s="135"/>
      <c r="B87" s="131"/>
      <c r="C87" s="131"/>
      <c r="D87" s="131"/>
      <c r="E87" s="135"/>
      <c r="F87" s="131"/>
      <c r="G87" s="131"/>
      <c r="H87" s="131"/>
    </row>
    <row r="88" spans="1:8" s="66" customFormat="1" ht="15">
      <c r="A88" s="65" t="s">
        <v>2</v>
      </c>
      <c r="B88" s="131"/>
      <c r="C88" s="131"/>
      <c r="D88" s="65" t="s">
        <v>1</v>
      </c>
      <c r="E88" s="65" t="s">
        <v>2</v>
      </c>
      <c r="F88" s="131"/>
      <c r="G88" s="131"/>
      <c r="H88" s="65" t="s">
        <v>1</v>
      </c>
    </row>
    <row r="89" spans="1:8" ht="15" customHeight="1">
      <c r="A89" s="131">
        <f ca="1">INDIRECT("'Liste Articles'!$F"&amp;INT(ROW(A85)/3.5)+130)</f>
        <v>0</v>
      </c>
      <c r="B89" s="131"/>
      <c r="C89" s="131"/>
      <c r="D89" s="132">
        <f ca="1">INDIRECT("'Liste Articles'!$G"&amp;INT(ROW(A85)/3.5)+130)</f>
        <v>0</v>
      </c>
      <c r="E89" s="131">
        <f ca="1">INDIRECT("'Liste Articles'!$F"&amp;INT(ROW(A85)/3.5)+131)</f>
        <v>0</v>
      </c>
      <c r="F89" s="131"/>
      <c r="G89" s="131"/>
      <c r="H89" s="132">
        <f ca="1">INDIRECT("'Liste Articles'!$G"&amp;INT(ROW(A85)/3.5)+131)</f>
        <v>0</v>
      </c>
    </row>
    <row r="90" spans="1:8" ht="15" customHeight="1">
      <c r="A90" s="131"/>
      <c r="B90" s="131"/>
      <c r="C90" s="131"/>
      <c r="D90" s="132"/>
      <c r="E90" s="131"/>
      <c r="F90" s="131"/>
      <c r="G90" s="131"/>
      <c r="H90" s="132"/>
    </row>
    <row r="91" spans="1:8" s="67" customFormat="1" ht="15" customHeight="1">
      <c r="A91" s="133" t="s">
        <v>18</v>
      </c>
      <c r="B91" s="133"/>
      <c r="C91" s="133"/>
      <c r="D91" s="133"/>
      <c r="E91" s="133" t="s">
        <v>18</v>
      </c>
      <c r="F91" s="133"/>
      <c r="G91" s="133"/>
      <c r="H91" s="133"/>
    </row>
    <row r="92" spans="1:8" s="66" customFormat="1" ht="16.5" customHeight="1">
      <c r="A92" s="64" t="s">
        <v>52</v>
      </c>
      <c r="B92" s="134" t="s">
        <v>4</v>
      </c>
      <c r="C92" s="134"/>
      <c r="D92" s="65" t="s">
        <v>3</v>
      </c>
      <c r="E92" s="64" t="s">
        <v>52</v>
      </c>
      <c r="F92" s="134" t="s">
        <v>4</v>
      </c>
      <c r="G92" s="134"/>
      <c r="H92" s="65" t="s">
        <v>3</v>
      </c>
    </row>
    <row r="93" spans="1:8" ht="15" customHeight="1">
      <c r="A93" s="135">
        <f>'Liste Articles'!$B$5</f>
        <v>0</v>
      </c>
      <c r="B93" s="131">
        <f ca="1">INDIRECT("'Liste Articles'!$B"&amp;INT(ROW(A92)/3.5)+130)</f>
        <v>0</v>
      </c>
      <c r="C93" s="131"/>
      <c r="D93" s="131">
        <f ca="1">INDIRECT("'Liste Articles'!$A"&amp;INT(ROW(A92)/3.5)+130)</f>
        <v>127</v>
      </c>
      <c r="E93" s="135">
        <f>'Liste Articles'!$B$5</f>
        <v>0</v>
      </c>
      <c r="F93" s="131">
        <f ca="1">INDIRECT("'Liste Articles'!$B"&amp;INT(ROW(A92)/3.5)+131)</f>
        <v>0</v>
      </c>
      <c r="G93" s="131"/>
      <c r="H93" s="131">
        <f ca="1">INDIRECT("'Liste Articles'!$A"&amp;INT(ROW(A92)/3.5)+131)</f>
        <v>128</v>
      </c>
    </row>
    <row r="94" spans="1:8" ht="15" customHeight="1">
      <c r="A94" s="135"/>
      <c r="B94" s="131"/>
      <c r="C94" s="131"/>
      <c r="D94" s="131"/>
      <c r="E94" s="135"/>
      <c r="F94" s="131"/>
      <c r="G94" s="131"/>
      <c r="H94" s="131"/>
    </row>
    <row r="95" spans="1:8" s="66" customFormat="1" ht="15">
      <c r="A95" s="65" t="s">
        <v>2</v>
      </c>
      <c r="B95" s="131"/>
      <c r="C95" s="131"/>
      <c r="D95" s="65" t="s">
        <v>1</v>
      </c>
      <c r="E95" s="65" t="s">
        <v>2</v>
      </c>
      <c r="F95" s="131"/>
      <c r="G95" s="131"/>
      <c r="H95" s="65" t="s">
        <v>1</v>
      </c>
    </row>
    <row r="96" spans="1:8" ht="15" customHeight="1">
      <c r="A96" s="131">
        <f ca="1">INDIRECT("'Liste Articles'!$F"&amp;INT(ROW(A92)/3.5)+130)</f>
        <v>0</v>
      </c>
      <c r="B96" s="131"/>
      <c r="C96" s="131"/>
      <c r="D96" s="132">
        <f ca="1">INDIRECT("'Liste Articles'!$G"&amp;INT(ROW(A92)/3.5)+130)</f>
        <v>0</v>
      </c>
      <c r="E96" s="131">
        <f ca="1">INDIRECT("'Liste Articles'!$F"&amp;INT(ROW(A92)/3.5)+131)</f>
        <v>0</v>
      </c>
      <c r="F96" s="131"/>
      <c r="G96" s="131"/>
      <c r="H96" s="132">
        <f ca="1">INDIRECT("'Liste Articles'!$G"&amp;INT(ROW(A92)/3.5)+131)</f>
        <v>0</v>
      </c>
    </row>
    <row r="97" spans="1:8" ht="15" customHeight="1">
      <c r="A97" s="131"/>
      <c r="B97" s="131"/>
      <c r="C97" s="131"/>
      <c r="D97" s="132"/>
      <c r="E97" s="131"/>
      <c r="F97" s="131"/>
      <c r="G97" s="131"/>
      <c r="H97" s="132"/>
    </row>
    <row r="98" spans="1:8" s="67" customFormat="1" ht="15" customHeight="1">
      <c r="A98" s="133" t="s">
        <v>18</v>
      </c>
      <c r="B98" s="133"/>
      <c r="C98" s="133"/>
      <c r="D98" s="133"/>
      <c r="E98" s="133" t="s">
        <v>18</v>
      </c>
      <c r="F98" s="133"/>
      <c r="G98" s="133"/>
      <c r="H98" s="133"/>
    </row>
    <row r="99" spans="1:8" s="66" customFormat="1" ht="16.5" customHeight="1">
      <c r="A99" s="64" t="s">
        <v>52</v>
      </c>
      <c r="B99" s="134" t="s">
        <v>4</v>
      </c>
      <c r="C99" s="134"/>
      <c r="D99" s="65" t="s">
        <v>3</v>
      </c>
      <c r="E99" s="64" t="s">
        <v>52</v>
      </c>
      <c r="F99" s="134" t="s">
        <v>4</v>
      </c>
      <c r="G99" s="134"/>
      <c r="H99" s="65" t="s">
        <v>3</v>
      </c>
    </row>
    <row r="100" spans="1:8" ht="15" customHeight="1">
      <c r="A100" s="135">
        <f>'Liste Articles'!$B$5</f>
        <v>0</v>
      </c>
      <c r="B100" s="131">
        <f ca="1">INDIRECT("'Liste Articles'!$B"&amp;INT(ROW(A99)/3.5)+130)</f>
        <v>0</v>
      </c>
      <c r="C100" s="131"/>
      <c r="D100" s="131">
        <f ca="1">INDIRECT("'Liste Articles'!$A"&amp;INT(ROW(A99)/3.5)+130)</f>
        <v>129</v>
      </c>
      <c r="E100" s="135">
        <f>'Liste Articles'!$B$5</f>
        <v>0</v>
      </c>
      <c r="F100" s="131">
        <f ca="1">INDIRECT("'Liste Articles'!$B"&amp;INT(ROW(A99)/3.5)+131)</f>
        <v>0</v>
      </c>
      <c r="G100" s="131"/>
      <c r="H100" s="131">
        <f ca="1">INDIRECT("'Liste Articles'!$A"&amp;INT(ROW(A99)/3.5)+131)</f>
        <v>130</v>
      </c>
    </row>
    <row r="101" spans="1:8" ht="15" customHeight="1">
      <c r="A101" s="135"/>
      <c r="B101" s="131"/>
      <c r="C101" s="131"/>
      <c r="D101" s="131"/>
      <c r="E101" s="135"/>
      <c r="F101" s="131"/>
      <c r="G101" s="131"/>
      <c r="H101" s="131"/>
    </row>
    <row r="102" spans="1:8" s="66" customFormat="1" ht="15">
      <c r="A102" s="65" t="s">
        <v>2</v>
      </c>
      <c r="B102" s="131"/>
      <c r="C102" s="131"/>
      <c r="D102" s="65" t="s">
        <v>1</v>
      </c>
      <c r="E102" s="65" t="s">
        <v>2</v>
      </c>
      <c r="F102" s="131"/>
      <c r="G102" s="131"/>
      <c r="H102" s="65" t="s">
        <v>1</v>
      </c>
    </row>
    <row r="103" spans="1:8" ht="15" customHeight="1">
      <c r="A103" s="131">
        <f ca="1">INDIRECT("'Liste Articles'!$F"&amp;INT(ROW(A99)/3.5)+130)</f>
        <v>0</v>
      </c>
      <c r="B103" s="131"/>
      <c r="C103" s="131"/>
      <c r="D103" s="132">
        <f ca="1">INDIRECT("'Liste Articles'!$G"&amp;INT(ROW(A99)/3.5)+130)</f>
        <v>0</v>
      </c>
      <c r="E103" s="131">
        <f ca="1">INDIRECT("'Liste Articles'!$F"&amp;INT(ROW(A99)/3.5)+131)</f>
        <v>0</v>
      </c>
      <c r="F103" s="131"/>
      <c r="G103" s="131"/>
      <c r="H103" s="132">
        <f ca="1">INDIRECT("'Liste Articles'!$G"&amp;INT(ROW(A99)/3.5)+131)</f>
        <v>0</v>
      </c>
    </row>
    <row r="104" spans="1:8" ht="15" customHeight="1">
      <c r="A104" s="131"/>
      <c r="B104" s="131"/>
      <c r="C104" s="131"/>
      <c r="D104" s="132"/>
      <c r="E104" s="131"/>
      <c r="F104" s="131"/>
      <c r="G104" s="131"/>
      <c r="H104" s="132"/>
    </row>
    <row r="105" spans="1:8" s="67" customFormat="1" ht="15" customHeight="1">
      <c r="A105" s="133" t="s">
        <v>18</v>
      </c>
      <c r="B105" s="133"/>
      <c r="C105" s="133"/>
      <c r="D105" s="133"/>
      <c r="E105" s="133" t="s">
        <v>18</v>
      </c>
      <c r="F105" s="133"/>
      <c r="G105" s="133"/>
      <c r="H105" s="133"/>
    </row>
    <row r="106" spans="1:8" s="66" customFormat="1" ht="16.5" customHeight="1">
      <c r="A106" s="64" t="s">
        <v>52</v>
      </c>
      <c r="B106" s="134" t="s">
        <v>4</v>
      </c>
      <c r="C106" s="134"/>
      <c r="D106" s="65" t="s">
        <v>3</v>
      </c>
      <c r="E106" s="64" t="s">
        <v>52</v>
      </c>
      <c r="F106" s="134" t="s">
        <v>4</v>
      </c>
      <c r="G106" s="134"/>
      <c r="H106" s="65" t="s">
        <v>3</v>
      </c>
    </row>
    <row r="107" spans="1:8" ht="15" customHeight="1">
      <c r="A107" s="135">
        <f>'Liste Articles'!$B$5</f>
        <v>0</v>
      </c>
      <c r="B107" s="131">
        <f ca="1">INDIRECT("'Liste Articles'!$B"&amp;INT(ROW(A106)/3.5)+130)</f>
        <v>0</v>
      </c>
      <c r="C107" s="131"/>
      <c r="D107" s="131">
        <f ca="1">INDIRECT("'Liste Articles'!$A"&amp;INT(ROW(A106)/3.5)+130)</f>
        <v>131</v>
      </c>
      <c r="E107" s="135">
        <f>'Liste Articles'!$B$5</f>
        <v>0</v>
      </c>
      <c r="F107" s="131">
        <f ca="1">INDIRECT("'Liste Articles'!$B"&amp;INT(ROW(A106)/3.5)+131)</f>
        <v>0</v>
      </c>
      <c r="G107" s="131"/>
      <c r="H107" s="131">
        <f ca="1">INDIRECT("'Liste Articles'!$A"&amp;INT(ROW(A106)/3.5)+131)</f>
        <v>132</v>
      </c>
    </row>
    <row r="108" spans="1:8" ht="15" customHeight="1">
      <c r="A108" s="135"/>
      <c r="B108" s="131"/>
      <c r="C108" s="131"/>
      <c r="D108" s="131"/>
      <c r="E108" s="135"/>
      <c r="F108" s="131"/>
      <c r="G108" s="131"/>
      <c r="H108" s="131"/>
    </row>
    <row r="109" spans="1:8" s="66" customFormat="1" ht="15">
      <c r="A109" s="65" t="s">
        <v>2</v>
      </c>
      <c r="B109" s="131"/>
      <c r="C109" s="131"/>
      <c r="D109" s="65" t="s">
        <v>1</v>
      </c>
      <c r="E109" s="65" t="s">
        <v>2</v>
      </c>
      <c r="F109" s="131"/>
      <c r="G109" s="131"/>
      <c r="H109" s="65" t="s">
        <v>1</v>
      </c>
    </row>
    <row r="110" spans="1:8" ht="15" customHeight="1">
      <c r="A110" s="131">
        <f ca="1">INDIRECT("'Liste Articles'!$F"&amp;INT(ROW(A106)/3.5)+130)</f>
        <v>0</v>
      </c>
      <c r="B110" s="131"/>
      <c r="C110" s="131"/>
      <c r="D110" s="132">
        <f ca="1">INDIRECT("'Liste Articles'!$G"&amp;INT(ROW(A106)/3.5)+130)</f>
        <v>0</v>
      </c>
      <c r="E110" s="131">
        <f ca="1">INDIRECT("'Liste Articles'!$F"&amp;INT(ROW(A106)/3.5)+131)</f>
        <v>0</v>
      </c>
      <c r="F110" s="131"/>
      <c r="G110" s="131"/>
      <c r="H110" s="132">
        <f ca="1">INDIRECT("'Liste Articles'!$G"&amp;INT(ROW(A106)/3.5)+131)</f>
        <v>0</v>
      </c>
    </row>
    <row r="111" spans="1:8" ht="15" customHeight="1">
      <c r="A111" s="131"/>
      <c r="B111" s="131"/>
      <c r="C111" s="131"/>
      <c r="D111" s="132"/>
      <c r="E111" s="131"/>
      <c r="F111" s="131"/>
      <c r="G111" s="131"/>
      <c r="H111" s="132"/>
    </row>
    <row r="112" spans="1:8" s="67" customFormat="1" ht="15" customHeight="1">
      <c r="A112" s="133" t="s">
        <v>18</v>
      </c>
      <c r="B112" s="133"/>
      <c r="C112" s="133"/>
      <c r="D112" s="133"/>
      <c r="E112" s="133" t="s">
        <v>18</v>
      </c>
      <c r="F112" s="133"/>
      <c r="G112" s="133"/>
      <c r="H112" s="133"/>
    </row>
    <row r="113" spans="1:8" s="66" customFormat="1" ht="16.5" customHeight="1">
      <c r="A113" s="64" t="s">
        <v>52</v>
      </c>
      <c r="B113" s="134" t="s">
        <v>4</v>
      </c>
      <c r="C113" s="134"/>
      <c r="D113" s="65" t="s">
        <v>3</v>
      </c>
      <c r="E113" s="64" t="s">
        <v>52</v>
      </c>
      <c r="F113" s="134" t="s">
        <v>4</v>
      </c>
      <c r="G113" s="134"/>
      <c r="H113" s="65" t="s">
        <v>3</v>
      </c>
    </row>
    <row r="114" spans="1:8" ht="15" customHeight="1">
      <c r="A114" s="135">
        <f>'Liste Articles'!$B$5</f>
        <v>0</v>
      </c>
      <c r="B114" s="131">
        <f ca="1">INDIRECT("'Liste Articles'!$B"&amp;INT(ROW(A113)/3.5)+130)</f>
        <v>0</v>
      </c>
      <c r="C114" s="131"/>
      <c r="D114" s="131">
        <f ca="1">INDIRECT("'Liste Articles'!$A"&amp;INT(ROW(A113)/3.5)+130)</f>
        <v>133</v>
      </c>
      <c r="E114" s="135">
        <f>'Liste Articles'!$B$5</f>
        <v>0</v>
      </c>
      <c r="F114" s="131">
        <f ca="1">INDIRECT("'Liste Articles'!$B"&amp;INT(ROW(A113)/3.5)+131)</f>
        <v>0</v>
      </c>
      <c r="G114" s="131"/>
      <c r="H114" s="131">
        <f ca="1">INDIRECT("'Liste Articles'!$A"&amp;INT(ROW(A113)/3.5)+131)</f>
        <v>134</v>
      </c>
    </row>
    <row r="115" spans="1:8" ht="15" customHeight="1">
      <c r="A115" s="135"/>
      <c r="B115" s="131"/>
      <c r="C115" s="131"/>
      <c r="D115" s="131"/>
      <c r="E115" s="135"/>
      <c r="F115" s="131"/>
      <c r="G115" s="131"/>
      <c r="H115" s="131"/>
    </row>
    <row r="116" spans="1:8" s="66" customFormat="1" ht="15">
      <c r="A116" s="65" t="s">
        <v>2</v>
      </c>
      <c r="B116" s="131"/>
      <c r="C116" s="131"/>
      <c r="D116" s="65" t="s">
        <v>1</v>
      </c>
      <c r="E116" s="65" t="s">
        <v>2</v>
      </c>
      <c r="F116" s="131"/>
      <c r="G116" s="131"/>
      <c r="H116" s="65" t="s">
        <v>1</v>
      </c>
    </row>
    <row r="117" spans="1:8" ht="15" customHeight="1">
      <c r="A117" s="131">
        <f ca="1">INDIRECT("'Liste Articles'!$F"&amp;INT(ROW(A113)/3.5)+130)</f>
        <v>0</v>
      </c>
      <c r="B117" s="131"/>
      <c r="C117" s="131"/>
      <c r="D117" s="132">
        <f ca="1">INDIRECT("'Liste Articles'!$G"&amp;INT(ROW(A113)/3.5)+130)</f>
        <v>0</v>
      </c>
      <c r="E117" s="131">
        <f ca="1">INDIRECT("'Liste Articles'!$F"&amp;INT(ROW(A113)/3.5)+131)</f>
        <v>0</v>
      </c>
      <c r="F117" s="131"/>
      <c r="G117" s="131"/>
      <c r="H117" s="132">
        <f ca="1">INDIRECT("'Liste Articles'!$G"&amp;INT(ROW(A113)/3.5)+131)</f>
        <v>0</v>
      </c>
    </row>
    <row r="118" spans="1:8" ht="15" customHeight="1">
      <c r="A118" s="131"/>
      <c r="B118" s="131"/>
      <c r="C118" s="131"/>
      <c r="D118" s="132"/>
      <c r="E118" s="131"/>
      <c r="F118" s="131"/>
      <c r="G118" s="131"/>
      <c r="H118" s="132"/>
    </row>
    <row r="119" spans="1:8" s="67" customFormat="1" ht="15" customHeight="1">
      <c r="A119" s="133" t="s">
        <v>18</v>
      </c>
      <c r="B119" s="133"/>
      <c r="C119" s="133"/>
      <c r="D119" s="133"/>
      <c r="E119" s="133" t="s">
        <v>18</v>
      </c>
      <c r="F119" s="133"/>
      <c r="G119" s="133"/>
      <c r="H119" s="133"/>
    </row>
    <row r="120" spans="1:8" s="66" customFormat="1" ht="16.5" customHeight="1">
      <c r="A120" s="64" t="s">
        <v>52</v>
      </c>
      <c r="B120" s="134" t="s">
        <v>4</v>
      </c>
      <c r="C120" s="134"/>
      <c r="D120" s="65" t="s">
        <v>3</v>
      </c>
      <c r="E120" s="64" t="s">
        <v>52</v>
      </c>
      <c r="F120" s="134" t="s">
        <v>4</v>
      </c>
      <c r="G120" s="134"/>
      <c r="H120" s="65" t="s">
        <v>3</v>
      </c>
    </row>
    <row r="121" spans="1:8" ht="15" customHeight="1">
      <c r="A121" s="135">
        <f>'Liste Articles'!$B$5</f>
        <v>0</v>
      </c>
      <c r="B121" s="131">
        <f ca="1">INDIRECT("'Liste Articles'!$B"&amp;INT(ROW(A120)/3.5)+130)</f>
        <v>0</v>
      </c>
      <c r="C121" s="131"/>
      <c r="D121" s="131">
        <f ca="1">INDIRECT("'Liste Articles'!$A"&amp;INT(ROW(A120)/3.5)+130)</f>
        <v>135</v>
      </c>
      <c r="E121" s="135">
        <f>'Liste Articles'!$B$5</f>
        <v>0</v>
      </c>
      <c r="F121" s="131">
        <f ca="1">INDIRECT("'Liste Articles'!$B"&amp;INT(ROW(A120)/3.5)+131)</f>
        <v>0</v>
      </c>
      <c r="G121" s="131"/>
      <c r="H121" s="131">
        <f ca="1">INDIRECT("'Liste Articles'!$A"&amp;INT(ROW(A120)/3.5)+131)</f>
        <v>136</v>
      </c>
    </row>
    <row r="122" spans="1:8" ht="15" customHeight="1">
      <c r="A122" s="135"/>
      <c r="B122" s="131"/>
      <c r="C122" s="131"/>
      <c r="D122" s="131"/>
      <c r="E122" s="135"/>
      <c r="F122" s="131"/>
      <c r="G122" s="131"/>
      <c r="H122" s="131"/>
    </row>
    <row r="123" spans="1:8" s="66" customFormat="1" ht="15">
      <c r="A123" s="65" t="s">
        <v>2</v>
      </c>
      <c r="B123" s="131"/>
      <c r="C123" s="131"/>
      <c r="D123" s="65" t="s">
        <v>1</v>
      </c>
      <c r="E123" s="65" t="s">
        <v>2</v>
      </c>
      <c r="F123" s="131"/>
      <c r="G123" s="131"/>
      <c r="H123" s="65" t="s">
        <v>1</v>
      </c>
    </row>
    <row r="124" spans="1:8" ht="15" customHeight="1">
      <c r="A124" s="131">
        <f ca="1">INDIRECT("'Liste Articles'!$F"&amp;INT(ROW(A120)/3.5)+130)</f>
        <v>0</v>
      </c>
      <c r="B124" s="131"/>
      <c r="C124" s="131"/>
      <c r="D124" s="132">
        <f ca="1">INDIRECT("'Liste Articles'!$G"&amp;INT(ROW(A120)/3.5)+130)</f>
        <v>0</v>
      </c>
      <c r="E124" s="131">
        <f ca="1">INDIRECT("'Liste Articles'!$F"&amp;INT(ROW(A120)/3.5)+131)</f>
        <v>0</v>
      </c>
      <c r="F124" s="131"/>
      <c r="G124" s="131"/>
      <c r="H124" s="132">
        <f ca="1">INDIRECT("'Liste Articles'!$G"&amp;INT(ROW(A120)/3.5)+131)</f>
        <v>0</v>
      </c>
    </row>
    <row r="125" spans="1:8" ht="15" customHeight="1">
      <c r="A125" s="131"/>
      <c r="B125" s="131"/>
      <c r="C125" s="131"/>
      <c r="D125" s="132"/>
      <c r="E125" s="131"/>
      <c r="F125" s="131"/>
      <c r="G125" s="131"/>
      <c r="H125" s="132"/>
    </row>
    <row r="126" spans="1:8" s="67" customFormat="1" ht="15" customHeight="1">
      <c r="A126" s="133" t="s">
        <v>18</v>
      </c>
      <c r="B126" s="133"/>
      <c r="C126" s="133"/>
      <c r="D126" s="133"/>
      <c r="E126" s="133" t="s">
        <v>18</v>
      </c>
      <c r="F126" s="133"/>
      <c r="G126" s="133"/>
      <c r="H126" s="133"/>
    </row>
    <row r="127" spans="1:8" s="66" customFormat="1" ht="16.5" customHeight="1">
      <c r="A127" s="64" t="s">
        <v>52</v>
      </c>
      <c r="B127" s="129" t="s">
        <v>4</v>
      </c>
      <c r="C127" s="130"/>
      <c r="D127" s="65" t="s">
        <v>3</v>
      </c>
      <c r="E127" s="64" t="s">
        <v>52</v>
      </c>
      <c r="F127" s="129" t="s">
        <v>4</v>
      </c>
      <c r="G127" s="130"/>
      <c r="H127" s="65" t="s">
        <v>3</v>
      </c>
    </row>
    <row r="128" spans="1:8" ht="15" customHeight="1">
      <c r="A128" s="122">
        <f>'Liste Articles'!$B$5</f>
        <v>0</v>
      </c>
      <c r="B128" s="115">
        <f ca="1">INDIRECT("'Liste Articles'!$B"&amp;INT(ROW(A127)/3.5)+130)</f>
        <v>0</v>
      </c>
      <c r="C128" s="116"/>
      <c r="D128" s="120">
        <f ca="1">INDIRECT("'Liste Articles'!$A"&amp;INT(ROW(A127)/3.5)+130)</f>
        <v>137</v>
      </c>
      <c r="E128" s="122">
        <f>'Liste Articles'!$B$5</f>
        <v>0</v>
      </c>
      <c r="F128" s="115">
        <f ca="1">INDIRECT("'Liste Articles'!$B"&amp;INT(ROW(A127)/3.5)+131)</f>
        <v>0</v>
      </c>
      <c r="G128" s="116"/>
      <c r="H128" s="120">
        <f ca="1">INDIRECT("'Liste Articles'!$A"&amp;INT(ROW(A127)/3.5)+131)</f>
        <v>138</v>
      </c>
    </row>
    <row r="129" spans="1:8" ht="15" customHeight="1">
      <c r="A129" s="123"/>
      <c r="B129" s="117"/>
      <c r="C129" s="96"/>
      <c r="D129" s="121"/>
      <c r="E129" s="123"/>
      <c r="F129" s="117"/>
      <c r="G129" s="96"/>
      <c r="H129" s="121"/>
    </row>
    <row r="130" spans="1:8" s="66" customFormat="1" ht="15">
      <c r="A130" s="65" t="s">
        <v>2</v>
      </c>
      <c r="B130" s="117"/>
      <c r="C130" s="96"/>
      <c r="D130" s="65" t="s">
        <v>1</v>
      </c>
      <c r="E130" s="65" t="s">
        <v>2</v>
      </c>
      <c r="F130" s="117"/>
      <c r="G130" s="96"/>
      <c r="H130" s="65" t="s">
        <v>1</v>
      </c>
    </row>
    <row r="131" spans="1:8" ht="15" customHeight="1">
      <c r="A131" s="120">
        <f ca="1">INDIRECT("'Liste Articles'!$F"&amp;INT(ROW(A127)/3.5)+130)</f>
        <v>0</v>
      </c>
      <c r="B131" s="117"/>
      <c r="C131" s="96"/>
      <c r="D131" s="124">
        <f ca="1">INDIRECT("'Liste Articles'!$G"&amp;INT(ROW(A127)/3.5)+130)</f>
        <v>0</v>
      </c>
      <c r="E131" s="120">
        <f ca="1">INDIRECT("'Liste Articles'!$F"&amp;INT(ROW(A127)/3.5)+131)</f>
        <v>0</v>
      </c>
      <c r="F131" s="117"/>
      <c r="G131" s="96"/>
      <c r="H131" s="124">
        <f ca="1">INDIRECT("'Liste Articles'!$G"&amp;INT(ROW(A127)/3.5)+131)</f>
        <v>0</v>
      </c>
    </row>
    <row r="132" spans="1:8" ht="15" customHeight="1">
      <c r="A132" s="121"/>
      <c r="B132" s="118"/>
      <c r="C132" s="119"/>
      <c r="D132" s="125"/>
      <c r="E132" s="121"/>
      <c r="F132" s="118"/>
      <c r="G132" s="119"/>
      <c r="H132" s="125"/>
    </row>
    <row r="133" spans="1:8" s="67" customFormat="1" ht="15" customHeight="1">
      <c r="A133" s="126" t="s">
        <v>18</v>
      </c>
      <c r="B133" s="127"/>
      <c r="C133" s="127"/>
      <c r="D133" s="128"/>
      <c r="E133" s="126" t="s">
        <v>18</v>
      </c>
      <c r="F133" s="127"/>
      <c r="G133" s="127"/>
      <c r="H133" s="128"/>
    </row>
    <row r="134" spans="1:8" s="66" customFormat="1" ht="16.5" customHeight="1">
      <c r="A134" s="64" t="s">
        <v>52</v>
      </c>
      <c r="B134" s="129" t="s">
        <v>4</v>
      </c>
      <c r="C134" s="130"/>
      <c r="D134" s="65" t="s">
        <v>3</v>
      </c>
      <c r="E134" s="64" t="s">
        <v>52</v>
      </c>
      <c r="F134" s="129" t="s">
        <v>4</v>
      </c>
      <c r="G134" s="130"/>
      <c r="H134" s="65" t="s">
        <v>3</v>
      </c>
    </row>
    <row r="135" spans="1:8" ht="15" customHeight="1">
      <c r="A135" s="122">
        <f>'Liste Articles'!$B$5</f>
        <v>0</v>
      </c>
      <c r="B135" s="115">
        <f ca="1">INDIRECT("'Liste Articles'!$B"&amp;INT(ROW(A134)/3.5)+130)</f>
        <v>0</v>
      </c>
      <c r="C135" s="116"/>
      <c r="D135" s="120">
        <f ca="1">INDIRECT("'Liste Articles'!$A"&amp;INT(ROW(A134)/3.5)+130)</f>
        <v>139</v>
      </c>
      <c r="E135" s="122">
        <f>'Liste Articles'!$B$5</f>
        <v>0</v>
      </c>
      <c r="F135" s="115">
        <f ca="1">INDIRECT("'Liste Articles'!$B"&amp;INT(ROW(A134)/3.5)+131)</f>
        <v>0</v>
      </c>
      <c r="G135" s="116"/>
      <c r="H135" s="120">
        <f ca="1">INDIRECT("'Liste Articles'!$A"&amp;INT(ROW(A134)/3.5)+131)</f>
        <v>140</v>
      </c>
    </row>
    <row r="136" spans="1:8" ht="15" customHeight="1">
      <c r="A136" s="123"/>
      <c r="B136" s="117"/>
      <c r="C136" s="96"/>
      <c r="D136" s="121"/>
      <c r="E136" s="123"/>
      <c r="F136" s="117"/>
      <c r="G136" s="96"/>
      <c r="H136" s="121"/>
    </row>
    <row r="137" spans="1:8" s="66" customFormat="1" ht="15">
      <c r="A137" s="65" t="s">
        <v>2</v>
      </c>
      <c r="B137" s="117"/>
      <c r="C137" s="96"/>
      <c r="D137" s="65" t="s">
        <v>1</v>
      </c>
      <c r="E137" s="65" t="s">
        <v>2</v>
      </c>
      <c r="F137" s="117"/>
      <c r="G137" s="96"/>
      <c r="H137" s="65" t="s">
        <v>1</v>
      </c>
    </row>
    <row r="138" spans="1:8" ht="15" customHeight="1">
      <c r="A138" s="120">
        <f ca="1">INDIRECT("'Liste Articles'!$F"&amp;INT(ROW(A134)/3.5)+130)</f>
        <v>0</v>
      </c>
      <c r="B138" s="117"/>
      <c r="C138" s="96"/>
      <c r="D138" s="124">
        <f ca="1">INDIRECT("'Liste Articles'!$G"&amp;INT(ROW(A134)/3.5)+130)</f>
        <v>0</v>
      </c>
      <c r="E138" s="120">
        <f ca="1">INDIRECT("'Liste Articles'!$F"&amp;INT(ROW(A134)/3.5)+131)</f>
        <v>0</v>
      </c>
      <c r="F138" s="117"/>
      <c r="G138" s="96"/>
      <c r="H138" s="124">
        <f ca="1">INDIRECT("'Liste Articles'!$G"&amp;INT(ROW(A134)/3.5)+131)</f>
        <v>0</v>
      </c>
    </row>
    <row r="139" spans="1:8" ht="15" customHeight="1">
      <c r="A139" s="121"/>
      <c r="B139" s="118"/>
      <c r="C139" s="119"/>
      <c r="D139" s="125"/>
      <c r="E139" s="121"/>
      <c r="F139" s="118"/>
      <c r="G139" s="119"/>
      <c r="H139" s="125"/>
    </row>
    <row r="140" spans="1:8" s="67" customFormat="1" ht="15" customHeight="1">
      <c r="A140" s="126" t="s">
        <v>18</v>
      </c>
      <c r="B140" s="127"/>
      <c r="C140" s="127"/>
      <c r="D140" s="128"/>
      <c r="E140" s="126" t="s">
        <v>18</v>
      </c>
      <c r="F140" s="127"/>
      <c r="G140" s="127"/>
      <c r="H140" s="128"/>
    </row>
    <row r="141" spans="1:8" s="66" customFormat="1" ht="16.5" customHeight="1">
      <c r="A141" s="64" t="s">
        <v>52</v>
      </c>
      <c r="B141" s="129" t="s">
        <v>4</v>
      </c>
      <c r="C141" s="130"/>
      <c r="D141" s="65" t="s">
        <v>3</v>
      </c>
      <c r="E141" s="64" t="s">
        <v>52</v>
      </c>
      <c r="F141" s="129" t="s">
        <v>4</v>
      </c>
      <c r="G141" s="130"/>
      <c r="H141" s="65" t="s">
        <v>3</v>
      </c>
    </row>
    <row r="142" spans="1:8" ht="15" customHeight="1">
      <c r="A142" s="122">
        <f>'Liste Articles'!$B$5</f>
        <v>0</v>
      </c>
      <c r="B142" s="115">
        <f ca="1">INDIRECT("'Liste Articles'!$B"&amp;INT(ROW(A141)/3.5)+130)</f>
        <v>0</v>
      </c>
      <c r="C142" s="116"/>
      <c r="D142" s="120">
        <f ca="1">INDIRECT("'Liste Articles'!$A"&amp;INT(ROW(A141)/3.5)+130)</f>
        <v>141</v>
      </c>
      <c r="E142" s="122">
        <f>'Liste Articles'!$B$5</f>
        <v>0</v>
      </c>
      <c r="F142" s="115">
        <f ca="1">INDIRECT("'Liste Articles'!$B"&amp;INT(ROW(A141)/3.5)+131)</f>
        <v>0</v>
      </c>
      <c r="G142" s="116"/>
      <c r="H142" s="120">
        <f ca="1">INDIRECT("'Liste Articles'!$A"&amp;INT(ROW(A141)/3.5)+131)</f>
        <v>142</v>
      </c>
    </row>
    <row r="143" spans="1:8" ht="15" customHeight="1">
      <c r="A143" s="123"/>
      <c r="B143" s="117"/>
      <c r="C143" s="96"/>
      <c r="D143" s="121"/>
      <c r="E143" s="123"/>
      <c r="F143" s="117"/>
      <c r="G143" s="96"/>
      <c r="H143" s="121"/>
    </row>
    <row r="144" spans="1:8" s="66" customFormat="1" ht="15">
      <c r="A144" s="65" t="s">
        <v>2</v>
      </c>
      <c r="B144" s="117"/>
      <c r="C144" s="96"/>
      <c r="D144" s="65" t="s">
        <v>1</v>
      </c>
      <c r="E144" s="65" t="s">
        <v>2</v>
      </c>
      <c r="F144" s="117"/>
      <c r="G144" s="96"/>
      <c r="H144" s="65" t="s">
        <v>1</v>
      </c>
    </row>
    <row r="145" spans="1:8" ht="15" customHeight="1">
      <c r="A145" s="120">
        <f ca="1">INDIRECT("'Liste Articles'!$F"&amp;INT(ROW(A141)/3.5)+130)</f>
        <v>0</v>
      </c>
      <c r="B145" s="117"/>
      <c r="C145" s="96"/>
      <c r="D145" s="124">
        <f ca="1">INDIRECT("'Liste Articles'!$G"&amp;INT(ROW(A141)/3.5)+130)</f>
        <v>0</v>
      </c>
      <c r="E145" s="120">
        <f ca="1">INDIRECT("'Liste Articles'!$F"&amp;INT(ROW(A141)/3.5)+131)</f>
        <v>0</v>
      </c>
      <c r="F145" s="117"/>
      <c r="G145" s="96"/>
      <c r="H145" s="124">
        <f ca="1">INDIRECT("'Liste Articles'!$G"&amp;INT(ROW(A141)/3.5)+131)</f>
        <v>0</v>
      </c>
    </row>
    <row r="146" spans="1:8" ht="15" customHeight="1">
      <c r="A146" s="121"/>
      <c r="B146" s="118"/>
      <c r="C146" s="119"/>
      <c r="D146" s="125"/>
      <c r="E146" s="121"/>
      <c r="F146" s="118"/>
      <c r="G146" s="119"/>
      <c r="H146" s="125"/>
    </row>
    <row r="147" spans="1:8" s="67" customFormat="1" ht="15" customHeight="1">
      <c r="A147" s="126" t="s">
        <v>18</v>
      </c>
      <c r="B147" s="127"/>
      <c r="C147" s="127"/>
      <c r="D147" s="128"/>
      <c r="E147" s="126" t="s">
        <v>18</v>
      </c>
      <c r="F147" s="127"/>
      <c r="G147" s="127"/>
      <c r="H147" s="128"/>
    </row>
    <row r="148" spans="1:8" s="66" customFormat="1" ht="18" customHeight="1">
      <c r="A148" s="64" t="s">
        <v>52</v>
      </c>
      <c r="B148" s="129" t="s">
        <v>4</v>
      </c>
      <c r="C148" s="130"/>
      <c r="D148" s="65" t="s">
        <v>3</v>
      </c>
      <c r="E148" s="64" t="s">
        <v>52</v>
      </c>
      <c r="F148" s="129" t="s">
        <v>4</v>
      </c>
      <c r="G148" s="130"/>
      <c r="H148" s="65" t="s">
        <v>3</v>
      </c>
    </row>
    <row r="149" spans="1:8" ht="15" customHeight="1">
      <c r="A149" s="122">
        <f>'Liste Articles'!$B$5</f>
        <v>0</v>
      </c>
      <c r="B149" s="115">
        <f ca="1">INDIRECT("'Liste Articles'!$B"&amp;INT(ROW(A148)/3.5)+130)</f>
        <v>0</v>
      </c>
      <c r="C149" s="116"/>
      <c r="D149" s="120">
        <f ca="1">INDIRECT("'Liste Articles'!$A"&amp;INT(ROW(A148)/3.5)+130)</f>
        <v>143</v>
      </c>
      <c r="E149" s="122">
        <f>'Liste Articles'!$B$5</f>
        <v>0</v>
      </c>
      <c r="F149" s="115">
        <f ca="1">INDIRECT("'Liste Articles'!$B"&amp;INT(ROW(A148)/3.5)+131)</f>
        <v>0</v>
      </c>
      <c r="G149" s="116"/>
      <c r="H149" s="120">
        <f ca="1">INDIRECT("'Liste Articles'!$A"&amp;INT(ROW(A148)/3.5)+131)</f>
        <v>144</v>
      </c>
    </row>
    <row r="150" spans="1:8" ht="15" customHeight="1">
      <c r="A150" s="123"/>
      <c r="B150" s="117"/>
      <c r="C150" s="96"/>
      <c r="D150" s="121"/>
      <c r="E150" s="123"/>
      <c r="F150" s="117"/>
      <c r="G150" s="96"/>
      <c r="H150" s="121"/>
    </row>
    <row r="151" spans="1:8" s="66" customFormat="1" ht="15">
      <c r="A151" s="65" t="s">
        <v>2</v>
      </c>
      <c r="B151" s="117"/>
      <c r="C151" s="96"/>
      <c r="D151" s="65" t="s">
        <v>1</v>
      </c>
      <c r="E151" s="65" t="s">
        <v>2</v>
      </c>
      <c r="F151" s="117"/>
      <c r="G151" s="96"/>
      <c r="H151" s="65" t="s">
        <v>1</v>
      </c>
    </row>
    <row r="152" spans="1:8" ht="15" customHeight="1">
      <c r="A152" s="120">
        <f ca="1">INDIRECT("'Liste Articles'!$F"&amp;INT(ROW(A148)/3.5)+130)</f>
        <v>0</v>
      </c>
      <c r="B152" s="117"/>
      <c r="C152" s="96"/>
      <c r="D152" s="124">
        <f ca="1">INDIRECT("'Liste Articles'!$G"&amp;INT(ROW(A148)/3.5)+130)</f>
        <v>0</v>
      </c>
      <c r="E152" s="120">
        <f ca="1">INDIRECT("'Liste Articles'!$F"&amp;INT(ROW(A148)/3.5)+131)</f>
        <v>0</v>
      </c>
      <c r="F152" s="117"/>
      <c r="G152" s="96"/>
      <c r="H152" s="124">
        <f ca="1">INDIRECT("'Liste Articles'!$G"&amp;INT(ROW(A148)/3.5)+131)</f>
        <v>0</v>
      </c>
    </row>
    <row r="153" spans="1:8" ht="15" customHeight="1">
      <c r="A153" s="121"/>
      <c r="B153" s="118"/>
      <c r="C153" s="119"/>
      <c r="D153" s="125"/>
      <c r="E153" s="121"/>
      <c r="F153" s="118"/>
      <c r="G153" s="119"/>
      <c r="H153" s="125"/>
    </row>
    <row r="154" spans="1:8" s="67" customFormat="1" ht="15" customHeight="1">
      <c r="A154" s="126" t="s">
        <v>18</v>
      </c>
      <c r="B154" s="127"/>
      <c r="C154" s="127"/>
      <c r="D154" s="128"/>
      <c r="E154" s="126" t="s">
        <v>18</v>
      </c>
      <c r="F154" s="127"/>
      <c r="G154" s="127"/>
      <c r="H154" s="128"/>
    </row>
    <row r="155" spans="1:8" s="66" customFormat="1" ht="16.5">
      <c r="A155" s="64" t="s">
        <v>52</v>
      </c>
      <c r="B155" s="134" t="s">
        <v>4</v>
      </c>
      <c r="C155" s="134"/>
      <c r="D155" s="65" t="s">
        <v>3</v>
      </c>
      <c r="E155" s="64" t="s">
        <v>52</v>
      </c>
      <c r="F155" s="134" t="s">
        <v>4</v>
      </c>
      <c r="G155" s="134"/>
      <c r="H155" s="65" t="s">
        <v>3</v>
      </c>
    </row>
    <row r="156" spans="1:8" ht="15">
      <c r="A156" s="135">
        <f>'Liste Articles'!$B$5</f>
        <v>0</v>
      </c>
      <c r="B156" s="131">
        <f ca="1">INDIRECT("'Liste Articles'!$B"&amp;INT(ROW(A155)/3.5)+130)</f>
        <v>0</v>
      </c>
      <c r="C156" s="131"/>
      <c r="D156" s="131">
        <f ca="1">INDIRECT("'Liste Articles'!$A"&amp;INT(ROW(A155)/3.5)+130)</f>
        <v>145</v>
      </c>
      <c r="E156" s="135">
        <f>'Liste Articles'!$B$5</f>
        <v>0</v>
      </c>
      <c r="F156" s="131">
        <f ca="1">INDIRECT("'Liste Articles'!$B"&amp;INT(ROW(A155)/3.5)+131)</f>
        <v>0</v>
      </c>
      <c r="G156" s="131"/>
      <c r="H156" s="131">
        <f ca="1">INDIRECT("'Liste Articles'!$A"&amp;INT(ROW(A155)/3.5)+131)</f>
        <v>146</v>
      </c>
    </row>
    <row r="157" spans="1:8" ht="15">
      <c r="A157" s="135"/>
      <c r="B157" s="131"/>
      <c r="C157" s="131"/>
      <c r="D157" s="131"/>
      <c r="E157" s="135"/>
      <c r="F157" s="131"/>
      <c r="G157" s="131"/>
      <c r="H157" s="131"/>
    </row>
    <row r="158" spans="1:8" s="66" customFormat="1" ht="15">
      <c r="A158" s="65" t="s">
        <v>2</v>
      </c>
      <c r="B158" s="131"/>
      <c r="C158" s="131"/>
      <c r="D158" s="65" t="s">
        <v>1</v>
      </c>
      <c r="E158" s="65" t="s">
        <v>2</v>
      </c>
      <c r="F158" s="131"/>
      <c r="G158" s="131"/>
      <c r="H158" s="65" t="s">
        <v>1</v>
      </c>
    </row>
    <row r="159" spans="1:8" ht="15">
      <c r="A159" s="131">
        <f ca="1">INDIRECT("'Liste Articles'!$F"&amp;INT(ROW(A155)/3.5)+130)</f>
        <v>0</v>
      </c>
      <c r="B159" s="131"/>
      <c r="C159" s="131"/>
      <c r="D159" s="132">
        <f ca="1">INDIRECT("'Liste Articles'!$G"&amp;INT(ROW(A155)/3.5)+130)</f>
        <v>0</v>
      </c>
      <c r="E159" s="131">
        <f ca="1">INDIRECT("'Liste Articles'!$F"&amp;INT(ROW(A155)/3.5)+131)</f>
        <v>0</v>
      </c>
      <c r="F159" s="131"/>
      <c r="G159" s="131"/>
      <c r="H159" s="132">
        <f ca="1">INDIRECT("'Liste Articles'!$G"&amp;INT(ROW(A155)/3.5)+131)</f>
        <v>0</v>
      </c>
    </row>
    <row r="160" spans="1:8" ht="15">
      <c r="A160" s="131"/>
      <c r="B160" s="131"/>
      <c r="C160" s="131"/>
      <c r="D160" s="132"/>
      <c r="E160" s="131"/>
      <c r="F160" s="131"/>
      <c r="G160" s="131"/>
      <c r="H160" s="132"/>
    </row>
    <row r="161" spans="1:8" s="67" customFormat="1" ht="9">
      <c r="A161" s="133" t="s">
        <v>18</v>
      </c>
      <c r="B161" s="133"/>
      <c r="C161" s="133"/>
      <c r="D161" s="133"/>
      <c r="E161" s="133" t="s">
        <v>18</v>
      </c>
      <c r="F161" s="133"/>
      <c r="G161" s="133"/>
      <c r="H161" s="133"/>
    </row>
    <row r="162" spans="1:8" s="66" customFormat="1" ht="16.5">
      <c r="A162" s="64" t="s">
        <v>52</v>
      </c>
      <c r="B162" s="134" t="s">
        <v>4</v>
      </c>
      <c r="C162" s="134"/>
      <c r="D162" s="65" t="s">
        <v>3</v>
      </c>
      <c r="E162" s="64" t="s">
        <v>52</v>
      </c>
      <c r="F162" s="134" t="s">
        <v>4</v>
      </c>
      <c r="G162" s="134"/>
      <c r="H162" s="65" t="s">
        <v>3</v>
      </c>
    </row>
    <row r="163" spans="1:8" ht="15">
      <c r="A163" s="135">
        <f>'Liste Articles'!$B$5</f>
        <v>0</v>
      </c>
      <c r="B163" s="131">
        <f ca="1">INDIRECT("'Liste Articles'!$B"&amp;INT(ROW(A162)/3.5)+130)</f>
        <v>0</v>
      </c>
      <c r="C163" s="131"/>
      <c r="D163" s="131">
        <f ca="1">INDIRECT("'Liste Articles'!$A"&amp;INT(ROW(A162)/3.5)+130)</f>
        <v>147</v>
      </c>
      <c r="E163" s="135">
        <f>'Liste Articles'!$B$5</f>
        <v>0</v>
      </c>
      <c r="F163" s="131">
        <f ca="1">INDIRECT("'Liste Articles'!$B"&amp;INT(ROW(A162)/3.5)+131)</f>
        <v>0</v>
      </c>
      <c r="G163" s="131"/>
      <c r="H163" s="131">
        <f ca="1">INDIRECT("'Liste Articles'!$A"&amp;INT(ROW(A162)/3.5)+131)</f>
        <v>148</v>
      </c>
    </row>
    <row r="164" spans="1:8" ht="15">
      <c r="A164" s="135"/>
      <c r="B164" s="131"/>
      <c r="C164" s="131"/>
      <c r="D164" s="131"/>
      <c r="E164" s="135"/>
      <c r="F164" s="131"/>
      <c r="G164" s="131"/>
      <c r="H164" s="131"/>
    </row>
    <row r="165" spans="1:8" s="66" customFormat="1" ht="15">
      <c r="A165" s="65" t="s">
        <v>2</v>
      </c>
      <c r="B165" s="131"/>
      <c r="C165" s="131"/>
      <c r="D165" s="65" t="s">
        <v>1</v>
      </c>
      <c r="E165" s="65" t="s">
        <v>2</v>
      </c>
      <c r="F165" s="131"/>
      <c r="G165" s="131"/>
      <c r="H165" s="65" t="s">
        <v>1</v>
      </c>
    </row>
    <row r="166" spans="1:8" ht="15">
      <c r="A166" s="131">
        <f ca="1">INDIRECT("'Liste Articles'!$F"&amp;INT(ROW(A162)/3.5)+130)</f>
        <v>0</v>
      </c>
      <c r="B166" s="131"/>
      <c r="C166" s="131"/>
      <c r="D166" s="132">
        <f ca="1">INDIRECT("'Liste Articles'!$G"&amp;INT(ROW(A162)/3.5)+130)</f>
        <v>0</v>
      </c>
      <c r="E166" s="131">
        <f ca="1">INDIRECT("'Liste Articles'!$F"&amp;INT(ROW(A162)/3.5)+131)</f>
        <v>0</v>
      </c>
      <c r="F166" s="131"/>
      <c r="G166" s="131"/>
      <c r="H166" s="132">
        <f ca="1">INDIRECT("'Liste Articles'!$G"&amp;INT(ROW(A162)/3.5)+131)</f>
        <v>0</v>
      </c>
    </row>
    <row r="167" spans="1:8" ht="15">
      <c r="A167" s="131"/>
      <c r="B167" s="131"/>
      <c r="C167" s="131"/>
      <c r="D167" s="132"/>
      <c r="E167" s="131"/>
      <c r="F167" s="131"/>
      <c r="G167" s="131"/>
      <c r="H167" s="132"/>
    </row>
    <row r="168" spans="1:8" s="67" customFormat="1" ht="9">
      <c r="A168" s="133" t="s">
        <v>18</v>
      </c>
      <c r="B168" s="133"/>
      <c r="C168" s="133"/>
      <c r="D168" s="133"/>
      <c r="E168" s="133" t="s">
        <v>18</v>
      </c>
      <c r="F168" s="133"/>
      <c r="G168" s="133"/>
      <c r="H168" s="133"/>
    </row>
    <row r="169" spans="1:8" s="66" customFormat="1" ht="16.5">
      <c r="A169" s="64" t="s">
        <v>52</v>
      </c>
      <c r="B169" s="134" t="s">
        <v>4</v>
      </c>
      <c r="C169" s="134"/>
      <c r="D169" s="65" t="s">
        <v>3</v>
      </c>
      <c r="E169" s="64" t="s">
        <v>52</v>
      </c>
      <c r="F169" s="134" t="s">
        <v>4</v>
      </c>
      <c r="G169" s="134"/>
      <c r="H169" s="65" t="s">
        <v>3</v>
      </c>
    </row>
    <row r="170" spans="1:8" ht="15">
      <c r="A170" s="135">
        <f>'Liste Articles'!$B$5</f>
        <v>0</v>
      </c>
      <c r="B170" s="131">
        <f ca="1">INDIRECT("'Liste Articles'!$B"&amp;INT(ROW(A169)/3.5)+130)</f>
        <v>0</v>
      </c>
      <c r="C170" s="131"/>
      <c r="D170" s="131">
        <f ca="1">INDIRECT("'Liste Articles'!$A"&amp;INT(ROW(A169)/3.5)+130)</f>
        <v>149</v>
      </c>
      <c r="E170" s="135">
        <f>'Liste Articles'!$B$5</f>
        <v>0</v>
      </c>
      <c r="F170" s="131">
        <f ca="1">INDIRECT("'Liste Articles'!$B"&amp;INT(ROW(A169)/3.5)+131)</f>
        <v>0</v>
      </c>
      <c r="G170" s="131"/>
      <c r="H170" s="131">
        <f ca="1">INDIRECT("'Liste Articles'!$A"&amp;INT(ROW(A169)/3.5)+131)</f>
        <v>150</v>
      </c>
    </row>
    <row r="171" spans="1:8" ht="15">
      <c r="A171" s="135"/>
      <c r="B171" s="131"/>
      <c r="C171" s="131"/>
      <c r="D171" s="131"/>
      <c r="E171" s="135"/>
      <c r="F171" s="131"/>
      <c r="G171" s="131"/>
      <c r="H171" s="131"/>
    </row>
    <row r="172" spans="1:8" s="66" customFormat="1" ht="15">
      <c r="A172" s="65" t="s">
        <v>2</v>
      </c>
      <c r="B172" s="131"/>
      <c r="C172" s="131"/>
      <c r="D172" s="65" t="s">
        <v>1</v>
      </c>
      <c r="E172" s="65" t="s">
        <v>2</v>
      </c>
      <c r="F172" s="131"/>
      <c r="G172" s="131"/>
      <c r="H172" s="65" t="s">
        <v>1</v>
      </c>
    </row>
    <row r="173" spans="1:8" ht="15">
      <c r="A173" s="131">
        <f ca="1">INDIRECT("'Liste Articles'!$F"&amp;INT(ROW(A169)/3.5)+130)</f>
        <v>0</v>
      </c>
      <c r="B173" s="131"/>
      <c r="C173" s="131"/>
      <c r="D173" s="132">
        <f ca="1">INDIRECT("'Liste Articles'!$G"&amp;INT(ROW(A169)/3.5)+130)</f>
        <v>0</v>
      </c>
      <c r="E173" s="131">
        <f ca="1">INDIRECT("'Liste Articles'!$F"&amp;INT(ROW(A169)/3.5)+131)</f>
        <v>0</v>
      </c>
      <c r="F173" s="131"/>
      <c r="G173" s="131"/>
      <c r="H173" s="132">
        <f ca="1">INDIRECT("'Liste Articles'!$G"&amp;INT(ROW(A169)/3.5)+131)</f>
        <v>0</v>
      </c>
    </row>
    <row r="174" spans="1:8" ht="15">
      <c r="A174" s="131"/>
      <c r="B174" s="131"/>
      <c r="C174" s="131"/>
      <c r="D174" s="132"/>
      <c r="E174" s="131"/>
      <c r="F174" s="131"/>
      <c r="G174" s="131"/>
      <c r="H174" s="132"/>
    </row>
    <row r="175" spans="1:8" s="67" customFormat="1" ht="9">
      <c r="A175" s="133" t="s">
        <v>18</v>
      </c>
      <c r="B175" s="133"/>
      <c r="C175" s="133"/>
      <c r="D175" s="133"/>
      <c r="E175" s="133" t="s">
        <v>18</v>
      </c>
      <c r="F175" s="133"/>
      <c r="G175" s="133"/>
      <c r="H175" s="133"/>
    </row>
    <row r="176" spans="1:8" s="66" customFormat="1" ht="16.5" hidden="1">
      <c r="A176" s="64" t="s">
        <v>52</v>
      </c>
      <c r="B176" s="134" t="s">
        <v>4</v>
      </c>
      <c r="C176" s="134"/>
      <c r="D176" s="65" t="s">
        <v>3</v>
      </c>
      <c r="E176" s="64" t="s">
        <v>52</v>
      </c>
      <c r="F176" s="134" t="s">
        <v>4</v>
      </c>
      <c r="G176" s="134"/>
      <c r="H176" s="65" t="s">
        <v>3</v>
      </c>
    </row>
    <row r="177" spans="1:8" ht="15" hidden="1">
      <c r="A177" s="135">
        <f>'Liste Articles'!$B$5</f>
        <v>0</v>
      </c>
      <c r="B177" s="131">
        <f ca="1">INDIRECT("'Liste Articles'!$B"&amp;INT(ROW(A176)/3.5)+67)</f>
        <v>0</v>
      </c>
      <c r="C177" s="131"/>
      <c r="D177" s="131" t="str">
        <f ca="1">INDIRECT("'Liste Articles'!$A"&amp;INT(ROW(A176)/3.5)+130)</f>
        <v>ARTICLES  JOUETS ET ARTICLES DE PUERICULTURE</v>
      </c>
      <c r="E177" s="135">
        <f>'Liste Articles'!$B$5</f>
        <v>0</v>
      </c>
      <c r="F177" s="131">
        <f ca="1">INDIRECT("'Liste Articles'!$B"&amp;INT(ROW(A176)/3.5)+68)</f>
        <v>0</v>
      </c>
      <c r="G177" s="131"/>
      <c r="H177" s="131">
        <f ca="1">INDIRECT("'Liste Articles'!$A"&amp;INT(ROW(A176)/3.5)+131)</f>
        <v>0</v>
      </c>
    </row>
    <row r="178" spans="1:8" ht="15" hidden="1">
      <c r="A178" s="135"/>
      <c r="B178" s="131"/>
      <c r="C178" s="131"/>
      <c r="D178" s="131"/>
      <c r="E178" s="135"/>
      <c r="F178" s="131"/>
      <c r="G178" s="131"/>
      <c r="H178" s="131"/>
    </row>
    <row r="179" spans="1:8" s="66" customFormat="1" ht="15" hidden="1">
      <c r="A179" s="65" t="s">
        <v>2</v>
      </c>
      <c r="B179" s="131"/>
      <c r="C179" s="131"/>
      <c r="D179" s="65" t="s">
        <v>1</v>
      </c>
      <c r="E179" s="65" t="s">
        <v>2</v>
      </c>
      <c r="F179" s="131"/>
      <c r="G179" s="131"/>
      <c r="H179" s="65" t="s">
        <v>1</v>
      </c>
    </row>
    <row r="180" spans="1:8" ht="15" hidden="1">
      <c r="A180" s="131">
        <f ca="1">INDIRECT("'Liste Articles'!$F"&amp;INT(ROW(A176)/3.5)+67)</f>
        <v>0</v>
      </c>
      <c r="B180" s="131"/>
      <c r="C180" s="131"/>
      <c r="D180" s="132">
        <f ca="1">INDIRECT("'Liste Articles'!$G"&amp;INT(ROW(A176)/3.5)+67)</f>
        <v>0</v>
      </c>
      <c r="E180" s="131">
        <f ca="1">INDIRECT("'Liste Articles'!$F"&amp;INT(ROW(A176)/3.5)+68)</f>
        <v>0</v>
      </c>
      <c r="F180" s="131"/>
      <c r="G180" s="131"/>
      <c r="H180" s="132">
        <f ca="1">INDIRECT("'Liste Articles'!$G"&amp;INT(ROW(A176)/3.5)+68)</f>
        <v>0</v>
      </c>
    </row>
    <row r="181" spans="1:8" ht="15" hidden="1">
      <c r="A181" s="131"/>
      <c r="B181" s="131"/>
      <c r="C181" s="131"/>
      <c r="D181" s="132"/>
      <c r="E181" s="131"/>
      <c r="F181" s="131"/>
      <c r="G181" s="131"/>
      <c r="H181" s="132"/>
    </row>
    <row r="182" spans="1:8" s="67" customFormat="1" ht="9" hidden="1">
      <c r="A182" s="133" t="s">
        <v>18</v>
      </c>
      <c r="B182" s="133"/>
      <c r="C182" s="133"/>
      <c r="D182" s="133"/>
      <c r="E182" s="133" t="s">
        <v>18</v>
      </c>
      <c r="F182" s="133"/>
      <c r="G182" s="133"/>
      <c r="H182" s="133"/>
    </row>
    <row r="183" spans="1:8" s="66" customFormat="1" ht="16.5" hidden="1">
      <c r="A183" s="64" t="s">
        <v>52</v>
      </c>
      <c r="B183" s="134" t="s">
        <v>4</v>
      </c>
      <c r="C183" s="134"/>
      <c r="D183" s="65" t="s">
        <v>3</v>
      </c>
      <c r="E183" s="64" t="s">
        <v>52</v>
      </c>
      <c r="F183" s="134" t="s">
        <v>4</v>
      </c>
      <c r="G183" s="134"/>
      <c r="H183" s="65" t="s">
        <v>3</v>
      </c>
    </row>
    <row r="184" spans="1:8" ht="15" hidden="1">
      <c r="A184" s="135">
        <f>'Liste Articles'!$B$5</f>
        <v>0</v>
      </c>
      <c r="B184" s="131">
        <f ca="1">INDIRECT("'Liste Articles'!$B"&amp;INT(ROW(A183)/3.5)+67)</f>
        <v>0</v>
      </c>
      <c r="C184" s="131"/>
      <c r="D184" s="131">
        <f ca="1">INDIRECT("'Liste Articles'!$A"&amp;INT(ROW(A183)/3.5)+130)</f>
        <v>0</v>
      </c>
      <c r="E184" s="135">
        <f>'Liste Articles'!$B$5</f>
        <v>0</v>
      </c>
      <c r="F184" s="131">
        <f ca="1">INDIRECT("'Liste Articles'!$B"&amp;INT(ROW(A183)/3.5)+68)</f>
        <v>0</v>
      </c>
      <c r="G184" s="131"/>
      <c r="H184" s="131" t="str">
        <f ca="1">INDIRECT("'Liste Articles'!$A"&amp;INT(ROW(A183)/3.5)+131)</f>
        <v>N° Article</v>
      </c>
    </row>
    <row r="185" spans="1:8" ht="15" hidden="1">
      <c r="A185" s="135"/>
      <c r="B185" s="131"/>
      <c r="C185" s="131"/>
      <c r="D185" s="131"/>
      <c r="E185" s="135"/>
      <c r="F185" s="131"/>
      <c r="G185" s="131"/>
      <c r="H185" s="131"/>
    </row>
    <row r="186" spans="1:8" s="66" customFormat="1" ht="15" hidden="1">
      <c r="A186" s="65" t="s">
        <v>2</v>
      </c>
      <c r="B186" s="131"/>
      <c r="C186" s="131"/>
      <c r="D186" s="65" t="s">
        <v>1</v>
      </c>
      <c r="E186" s="65" t="s">
        <v>2</v>
      </c>
      <c r="F186" s="131"/>
      <c r="G186" s="131"/>
      <c r="H186" s="65" t="s">
        <v>1</v>
      </c>
    </row>
    <row r="187" spans="1:8" ht="15" hidden="1">
      <c r="A187" s="131">
        <f ca="1">INDIRECT("'Liste Articles'!$F"&amp;INT(ROW(A183)/3.5)+67)</f>
        <v>0</v>
      </c>
      <c r="B187" s="131"/>
      <c r="C187" s="131"/>
      <c r="D187" s="132">
        <f ca="1">INDIRECT("'Liste Articles'!$G"&amp;INT(ROW(A183)/3.5)+67)</f>
        <v>0</v>
      </c>
      <c r="E187" s="131">
        <f ca="1">INDIRECT("'Liste Articles'!$F"&amp;INT(ROW(A183)/3.5)+68)</f>
        <v>0</v>
      </c>
      <c r="F187" s="131"/>
      <c r="G187" s="131"/>
      <c r="H187" s="132">
        <f ca="1">INDIRECT("'Liste Articles'!$G"&amp;INT(ROW(A183)/3.5)+68)</f>
        <v>0</v>
      </c>
    </row>
    <row r="188" spans="1:8" ht="15" hidden="1">
      <c r="A188" s="131"/>
      <c r="B188" s="131"/>
      <c r="C188" s="131"/>
      <c r="D188" s="132"/>
      <c r="E188" s="131"/>
      <c r="F188" s="131"/>
      <c r="G188" s="131"/>
      <c r="H188" s="132"/>
    </row>
    <row r="189" spans="1:8" s="67" customFormat="1" ht="9" hidden="1">
      <c r="A189" s="133" t="s">
        <v>18</v>
      </c>
      <c r="B189" s="133"/>
      <c r="C189" s="133"/>
      <c r="D189" s="133"/>
      <c r="E189" s="133" t="s">
        <v>18</v>
      </c>
      <c r="F189" s="133"/>
      <c r="G189" s="133"/>
      <c r="H189" s="133"/>
    </row>
    <row r="190" spans="1:8" s="66" customFormat="1" ht="16.5">
      <c r="A190" s="64" t="s">
        <v>52</v>
      </c>
      <c r="B190" s="134" t="s">
        <v>4</v>
      </c>
      <c r="C190" s="134"/>
      <c r="D190" s="65" t="s">
        <v>3</v>
      </c>
      <c r="E190" s="64" t="s">
        <v>52</v>
      </c>
      <c r="F190" s="134" t="s">
        <v>4</v>
      </c>
      <c r="G190" s="134"/>
      <c r="H190" s="65" t="s">
        <v>3</v>
      </c>
    </row>
    <row r="191" spans="1:8" ht="15">
      <c r="A191" s="135">
        <f>'Liste Articles'!$B$5</f>
        <v>0</v>
      </c>
      <c r="B191" s="131">
        <f ca="1">INDIRECT("'Liste Articles'!$B"&amp;INT(ROW(A190)/3.5)+130)</f>
        <v>0</v>
      </c>
      <c r="C191" s="131"/>
      <c r="D191" s="131">
        <f ca="1">INDIRECT("'Liste Articles'!$A"&amp;INT(ROW(A190)/3.5)+130)</f>
        <v>151</v>
      </c>
      <c r="E191" s="135">
        <f>'Liste Articles'!$B$5</f>
        <v>0</v>
      </c>
      <c r="F191" s="131">
        <f ca="1">INDIRECT("'Liste Articles'!$B"&amp;INT(ROW(A190)/3.5)+131)</f>
        <v>0</v>
      </c>
      <c r="G191" s="131"/>
      <c r="H191" s="131">
        <f ca="1">INDIRECT("'Liste Articles'!$A"&amp;INT(ROW(A190)/3.5)+131)</f>
        <v>152</v>
      </c>
    </row>
    <row r="192" spans="1:8" ht="15">
      <c r="A192" s="135"/>
      <c r="B192" s="131"/>
      <c r="C192" s="131"/>
      <c r="D192" s="131"/>
      <c r="E192" s="135"/>
      <c r="F192" s="131"/>
      <c r="G192" s="131"/>
      <c r="H192" s="131"/>
    </row>
    <row r="193" spans="1:8" s="66" customFormat="1" ht="15">
      <c r="A193" s="65" t="s">
        <v>2</v>
      </c>
      <c r="B193" s="131"/>
      <c r="C193" s="131"/>
      <c r="D193" s="65" t="s">
        <v>1</v>
      </c>
      <c r="E193" s="65" t="s">
        <v>2</v>
      </c>
      <c r="F193" s="131"/>
      <c r="G193" s="131"/>
      <c r="H193" s="65" t="s">
        <v>1</v>
      </c>
    </row>
    <row r="194" spans="1:8" ht="15">
      <c r="A194" s="131">
        <f ca="1">INDIRECT("'Liste Articles'!$F"&amp;INT(ROW(A190)/3.5)+130)</f>
        <v>0</v>
      </c>
      <c r="B194" s="131"/>
      <c r="C194" s="131"/>
      <c r="D194" s="132">
        <f ca="1">INDIRECT("'Liste Articles'!$G"&amp;INT(ROW(A190)/3.5)+130)</f>
        <v>0</v>
      </c>
      <c r="E194" s="131">
        <f ca="1">INDIRECT("'Liste Articles'!$F"&amp;INT(ROW(A190)/3.5)+131)</f>
        <v>0</v>
      </c>
      <c r="F194" s="131"/>
      <c r="G194" s="131"/>
      <c r="H194" s="132">
        <f ca="1">INDIRECT("'Liste Articles'!$G"&amp;INT(ROW(A190)/3.5)+131)</f>
        <v>0</v>
      </c>
    </row>
    <row r="195" spans="1:8" ht="15">
      <c r="A195" s="131"/>
      <c r="B195" s="131"/>
      <c r="C195" s="131"/>
      <c r="D195" s="132"/>
      <c r="E195" s="131"/>
      <c r="F195" s="131"/>
      <c r="G195" s="131"/>
      <c r="H195" s="132"/>
    </row>
    <row r="196" spans="1:8" s="67" customFormat="1" ht="9">
      <c r="A196" s="133" t="s">
        <v>18</v>
      </c>
      <c r="B196" s="133"/>
      <c r="C196" s="133"/>
      <c r="D196" s="133"/>
      <c r="E196" s="133" t="s">
        <v>18</v>
      </c>
      <c r="F196" s="133"/>
      <c r="G196" s="133"/>
      <c r="H196" s="133"/>
    </row>
    <row r="197" spans="1:8" s="66" customFormat="1" ht="16.5">
      <c r="A197" s="64" t="s">
        <v>52</v>
      </c>
      <c r="B197" s="134" t="s">
        <v>4</v>
      </c>
      <c r="C197" s="134"/>
      <c r="D197" s="65" t="s">
        <v>3</v>
      </c>
      <c r="E197" s="64" t="s">
        <v>52</v>
      </c>
      <c r="F197" s="134" t="s">
        <v>4</v>
      </c>
      <c r="G197" s="134"/>
      <c r="H197" s="65" t="s">
        <v>3</v>
      </c>
    </row>
    <row r="198" spans="1:8" ht="15">
      <c r="A198" s="135">
        <f>'Liste Articles'!$B$5</f>
        <v>0</v>
      </c>
      <c r="B198" s="131">
        <f ca="1">INDIRECT("'Liste Articles'!$B"&amp;INT(ROW(A197)/3.5)+130)</f>
        <v>0</v>
      </c>
      <c r="C198" s="131"/>
      <c r="D198" s="131">
        <f ca="1">INDIRECT("'Liste Articles'!$A"&amp;INT(ROW(A197)/3.5)+130)</f>
        <v>153</v>
      </c>
      <c r="E198" s="135">
        <f>'Liste Articles'!$B$5</f>
        <v>0</v>
      </c>
      <c r="F198" s="131">
        <f ca="1">INDIRECT("'Liste Articles'!$B"&amp;INT(ROW(A197)/3.5)+131)</f>
        <v>0</v>
      </c>
      <c r="G198" s="131"/>
      <c r="H198" s="131">
        <f ca="1">INDIRECT("'Liste Articles'!$A"&amp;INT(ROW(A197)/3.5)+131)</f>
        <v>154</v>
      </c>
    </row>
    <row r="199" spans="1:8" ht="15">
      <c r="A199" s="135"/>
      <c r="B199" s="131"/>
      <c r="C199" s="131"/>
      <c r="D199" s="131"/>
      <c r="E199" s="135"/>
      <c r="F199" s="131"/>
      <c r="G199" s="131"/>
      <c r="H199" s="131"/>
    </row>
    <row r="200" spans="1:8" s="66" customFormat="1" ht="15">
      <c r="A200" s="65" t="s">
        <v>2</v>
      </c>
      <c r="B200" s="131"/>
      <c r="C200" s="131"/>
      <c r="D200" s="65" t="s">
        <v>1</v>
      </c>
      <c r="E200" s="65" t="s">
        <v>2</v>
      </c>
      <c r="F200" s="131"/>
      <c r="G200" s="131"/>
      <c r="H200" s="65" t="s">
        <v>1</v>
      </c>
    </row>
    <row r="201" spans="1:8" ht="15">
      <c r="A201" s="131">
        <f ca="1">INDIRECT("'Liste Articles'!$F"&amp;INT(ROW(A197)/3.5)+130)</f>
        <v>0</v>
      </c>
      <c r="B201" s="131"/>
      <c r="C201" s="131"/>
      <c r="D201" s="132">
        <f ca="1">INDIRECT("'Liste Articles'!$G"&amp;INT(ROW(A197)/3.5)+130)</f>
        <v>0</v>
      </c>
      <c r="E201" s="131">
        <f ca="1">INDIRECT("'Liste Articles'!$F"&amp;INT(ROW(A197)/3.5)+131)</f>
        <v>0</v>
      </c>
      <c r="F201" s="131"/>
      <c r="G201" s="131"/>
      <c r="H201" s="132">
        <f ca="1">INDIRECT("'Liste Articles'!$G"&amp;INT(ROW(A197)/3.5)+131)</f>
        <v>0</v>
      </c>
    </row>
    <row r="202" spans="1:8" ht="15">
      <c r="A202" s="131"/>
      <c r="B202" s="131"/>
      <c r="C202" s="131"/>
      <c r="D202" s="132"/>
      <c r="E202" s="131"/>
      <c r="F202" s="131"/>
      <c r="G202" s="131"/>
      <c r="H202" s="132"/>
    </row>
    <row r="203" spans="1:8" s="67" customFormat="1" ht="9">
      <c r="A203" s="133" t="s">
        <v>18</v>
      </c>
      <c r="B203" s="133"/>
      <c r="C203" s="133"/>
      <c r="D203" s="133"/>
      <c r="E203" s="133" t="s">
        <v>18</v>
      </c>
      <c r="F203" s="133"/>
      <c r="G203" s="133"/>
      <c r="H203" s="133"/>
    </row>
    <row r="204" spans="1:8" s="66" customFormat="1" ht="16.5">
      <c r="A204" s="64" t="s">
        <v>52</v>
      </c>
      <c r="B204" s="134" t="s">
        <v>4</v>
      </c>
      <c r="C204" s="134"/>
      <c r="D204" s="65" t="s">
        <v>3</v>
      </c>
      <c r="E204" s="64" t="s">
        <v>52</v>
      </c>
      <c r="F204" s="134" t="s">
        <v>4</v>
      </c>
      <c r="G204" s="134"/>
      <c r="H204" s="65" t="s">
        <v>3</v>
      </c>
    </row>
    <row r="205" spans="1:8" ht="15">
      <c r="A205" s="135">
        <f>'Liste Articles'!$B$5</f>
        <v>0</v>
      </c>
      <c r="B205" s="131">
        <f ca="1">INDIRECT("'Liste Articles'!$B"&amp;INT(ROW(A204)/3.5)+130)</f>
        <v>0</v>
      </c>
      <c r="C205" s="131"/>
      <c r="D205" s="131">
        <f ca="1">INDIRECT("'Liste Articles'!$A"&amp;INT(ROW(A204)/3.5)+130)</f>
        <v>155</v>
      </c>
      <c r="E205" s="135">
        <f>'Liste Articles'!$B$5</f>
        <v>0</v>
      </c>
      <c r="F205" s="131">
        <f ca="1">INDIRECT("'Liste Articles'!$B"&amp;INT(ROW(A204)/3.5)+131)</f>
        <v>0</v>
      </c>
      <c r="G205" s="131"/>
      <c r="H205" s="131">
        <f ca="1">INDIRECT("'Liste Articles'!$A"&amp;INT(ROW(A204)/3.5)+131)</f>
        <v>156</v>
      </c>
    </row>
    <row r="206" spans="1:8" ht="15">
      <c r="A206" s="135"/>
      <c r="B206" s="131"/>
      <c r="C206" s="131"/>
      <c r="D206" s="131"/>
      <c r="E206" s="135"/>
      <c r="F206" s="131"/>
      <c r="G206" s="131"/>
      <c r="H206" s="131"/>
    </row>
    <row r="207" spans="1:8" s="66" customFormat="1" ht="15">
      <c r="A207" s="65" t="s">
        <v>2</v>
      </c>
      <c r="B207" s="131"/>
      <c r="C207" s="131"/>
      <c r="D207" s="65" t="s">
        <v>1</v>
      </c>
      <c r="E207" s="65" t="s">
        <v>2</v>
      </c>
      <c r="F207" s="131"/>
      <c r="G207" s="131"/>
      <c r="H207" s="65" t="s">
        <v>1</v>
      </c>
    </row>
    <row r="208" spans="1:8" ht="15">
      <c r="A208" s="131">
        <f ca="1">INDIRECT("'Liste Articles'!$F"&amp;INT(ROW(A204)/3.5)+130)</f>
        <v>0</v>
      </c>
      <c r="B208" s="131"/>
      <c r="C208" s="131"/>
      <c r="D208" s="132">
        <f ca="1">INDIRECT("'Liste Articles'!$G"&amp;INT(ROW(A204)/3.5)+130)</f>
        <v>0</v>
      </c>
      <c r="E208" s="131">
        <f ca="1">INDIRECT("'Liste Articles'!$F"&amp;INT(ROW(A204)/3.5)+131)</f>
        <v>0</v>
      </c>
      <c r="F208" s="131"/>
      <c r="G208" s="131"/>
      <c r="H208" s="132">
        <f ca="1">INDIRECT("'Liste Articles'!$G"&amp;INT(ROW(A204)/3.5)+131)</f>
        <v>0</v>
      </c>
    </row>
    <row r="209" spans="1:8" ht="15">
      <c r="A209" s="131"/>
      <c r="B209" s="131"/>
      <c r="C209" s="131"/>
      <c r="D209" s="132"/>
      <c r="E209" s="131"/>
      <c r="F209" s="131"/>
      <c r="G209" s="131"/>
      <c r="H209" s="132"/>
    </row>
    <row r="210" spans="1:8" s="67" customFormat="1" ht="9">
      <c r="A210" s="133" t="s">
        <v>18</v>
      </c>
      <c r="B210" s="133"/>
      <c r="C210" s="133"/>
      <c r="D210" s="133"/>
      <c r="E210" s="133" t="s">
        <v>18</v>
      </c>
      <c r="F210" s="133"/>
      <c r="G210" s="133"/>
      <c r="H210" s="133"/>
    </row>
    <row r="211" spans="1:8" s="66" customFormat="1" ht="16.5">
      <c r="A211" s="64" t="s">
        <v>52</v>
      </c>
      <c r="B211" s="134" t="s">
        <v>4</v>
      </c>
      <c r="C211" s="134"/>
      <c r="D211" s="65" t="s">
        <v>3</v>
      </c>
      <c r="E211" s="64" t="s">
        <v>52</v>
      </c>
      <c r="F211" s="134" t="s">
        <v>4</v>
      </c>
      <c r="G211" s="134"/>
      <c r="H211" s="65" t="s">
        <v>3</v>
      </c>
    </row>
    <row r="212" spans="1:8" ht="15">
      <c r="A212" s="135">
        <f>'Liste Articles'!$B$5</f>
        <v>0</v>
      </c>
      <c r="B212" s="131">
        <f ca="1">INDIRECT("'Liste Articles'!$B"&amp;INT(ROW(A211)/3.5)+130)</f>
        <v>0</v>
      </c>
      <c r="C212" s="131"/>
      <c r="D212" s="131">
        <f ca="1">INDIRECT("'Liste Articles'!$A"&amp;INT(ROW(A211)/3.5)+130)</f>
        <v>157</v>
      </c>
      <c r="E212" s="135">
        <f>'Liste Articles'!$B$5</f>
        <v>0</v>
      </c>
      <c r="F212" s="131">
        <f ca="1">INDIRECT("'Liste Articles'!$B"&amp;INT(ROW(A211)/3.5)+131)</f>
        <v>0</v>
      </c>
      <c r="G212" s="131"/>
      <c r="H212" s="131">
        <f ca="1">INDIRECT("'Liste Articles'!$A"&amp;INT(ROW(A211)/3.5)+131)</f>
        <v>158</v>
      </c>
    </row>
    <row r="213" spans="1:8" ht="15">
      <c r="A213" s="135"/>
      <c r="B213" s="131"/>
      <c r="C213" s="131"/>
      <c r="D213" s="131"/>
      <c r="E213" s="135"/>
      <c r="F213" s="131"/>
      <c r="G213" s="131"/>
      <c r="H213" s="131"/>
    </row>
    <row r="214" spans="1:8" s="66" customFormat="1" ht="15">
      <c r="A214" s="65" t="s">
        <v>2</v>
      </c>
      <c r="B214" s="131"/>
      <c r="C214" s="131"/>
      <c r="D214" s="65" t="s">
        <v>1</v>
      </c>
      <c r="E214" s="65" t="s">
        <v>2</v>
      </c>
      <c r="F214" s="131"/>
      <c r="G214" s="131"/>
      <c r="H214" s="65" t="s">
        <v>1</v>
      </c>
    </row>
    <row r="215" spans="1:8" ht="15">
      <c r="A215" s="131">
        <f ca="1">INDIRECT("'Liste Articles'!$F"&amp;INT(ROW(A211)/3.5)+130)</f>
        <v>0</v>
      </c>
      <c r="B215" s="131"/>
      <c r="C215" s="131"/>
      <c r="D215" s="132">
        <f ca="1">INDIRECT("'Liste Articles'!$G"&amp;INT(ROW(A211)/3.5)+130)</f>
        <v>0</v>
      </c>
      <c r="E215" s="131">
        <f ca="1">INDIRECT("'Liste Articles'!$F"&amp;INT(ROW(A211)/3.5)+131)</f>
        <v>0</v>
      </c>
      <c r="F215" s="131"/>
      <c r="G215" s="131"/>
      <c r="H215" s="132">
        <f ca="1">INDIRECT("'Liste Articles'!$G"&amp;INT(ROW(A211)/3.5)+131)</f>
        <v>0</v>
      </c>
    </row>
    <row r="216" spans="1:8" ht="15">
      <c r="A216" s="131"/>
      <c r="B216" s="131"/>
      <c r="C216" s="131"/>
      <c r="D216" s="132"/>
      <c r="E216" s="131"/>
      <c r="F216" s="131"/>
      <c r="G216" s="131"/>
      <c r="H216" s="132"/>
    </row>
    <row r="217" spans="1:8" s="67" customFormat="1" ht="9">
      <c r="A217" s="133" t="s">
        <v>18</v>
      </c>
      <c r="B217" s="133"/>
      <c r="C217" s="133"/>
      <c r="D217" s="133"/>
      <c r="E217" s="133" t="s">
        <v>18</v>
      </c>
      <c r="F217" s="133"/>
      <c r="G217" s="133"/>
      <c r="H217" s="133"/>
    </row>
    <row r="218" spans="1:8" s="66" customFormat="1" ht="16.5">
      <c r="A218" s="64" t="s">
        <v>52</v>
      </c>
      <c r="B218" s="134" t="s">
        <v>4</v>
      </c>
      <c r="C218" s="134"/>
      <c r="D218" s="65" t="s">
        <v>3</v>
      </c>
      <c r="E218" s="64" t="s">
        <v>52</v>
      </c>
      <c r="F218" s="134" t="s">
        <v>4</v>
      </c>
      <c r="G218" s="134"/>
      <c r="H218" s="65" t="s">
        <v>3</v>
      </c>
    </row>
    <row r="219" spans="1:8" ht="15">
      <c r="A219" s="135">
        <f>'Liste Articles'!$B$5</f>
        <v>0</v>
      </c>
      <c r="B219" s="131">
        <f ca="1">INDIRECT("'Liste Articles'!$B"&amp;INT(ROW(A218)/3.5)+130)</f>
        <v>0</v>
      </c>
      <c r="C219" s="131"/>
      <c r="D219" s="131">
        <f ca="1">INDIRECT("'Liste Articles'!$A"&amp;INT(ROW(A218)/3.5)+130)</f>
        <v>159</v>
      </c>
      <c r="E219" s="135">
        <f>'Liste Articles'!$B$5</f>
        <v>0</v>
      </c>
      <c r="F219" s="131">
        <f ca="1">INDIRECT("'Liste Articles'!$B"&amp;INT(ROW(A218)/3.5)+131)</f>
        <v>0</v>
      </c>
      <c r="G219" s="131"/>
      <c r="H219" s="131">
        <f ca="1">INDIRECT("'Liste Articles'!$A"&amp;INT(ROW(A218)/3.5)+131)</f>
        <v>160</v>
      </c>
    </row>
    <row r="220" spans="1:8" ht="15">
      <c r="A220" s="135"/>
      <c r="B220" s="131"/>
      <c r="C220" s="131"/>
      <c r="D220" s="131"/>
      <c r="E220" s="135"/>
      <c r="F220" s="131"/>
      <c r="G220" s="131"/>
      <c r="H220" s="131"/>
    </row>
    <row r="221" spans="1:8" s="66" customFormat="1" ht="15">
      <c r="A221" s="65" t="s">
        <v>2</v>
      </c>
      <c r="B221" s="131"/>
      <c r="C221" s="131"/>
      <c r="D221" s="65" t="s">
        <v>1</v>
      </c>
      <c r="E221" s="65" t="s">
        <v>2</v>
      </c>
      <c r="F221" s="131"/>
      <c r="G221" s="131"/>
      <c r="H221" s="65" t="s">
        <v>1</v>
      </c>
    </row>
    <row r="222" spans="1:8" ht="15">
      <c r="A222" s="131">
        <f ca="1">INDIRECT("'Liste Articles'!$F"&amp;INT(ROW(A218)/3.5)+130)</f>
        <v>0</v>
      </c>
      <c r="B222" s="131"/>
      <c r="C222" s="131"/>
      <c r="D222" s="132">
        <f ca="1">INDIRECT("'Liste Articles'!$G"&amp;INT(ROW(A218)/3.5)+130)</f>
        <v>0</v>
      </c>
      <c r="E222" s="131">
        <f ca="1">INDIRECT("'Liste Articles'!$F"&amp;INT(ROW(A218)/3.5)+131)</f>
        <v>0</v>
      </c>
      <c r="F222" s="131"/>
      <c r="G222" s="131"/>
      <c r="H222" s="132">
        <f ca="1">INDIRECT("'Liste Articles'!$G"&amp;INT(ROW(A218)/3.5)+131)</f>
        <v>0</v>
      </c>
    </row>
    <row r="223" spans="1:8" ht="15">
      <c r="A223" s="131"/>
      <c r="B223" s="131"/>
      <c r="C223" s="131"/>
      <c r="D223" s="132"/>
      <c r="E223" s="131"/>
      <c r="F223" s="131"/>
      <c r="G223" s="131"/>
      <c r="H223" s="132"/>
    </row>
    <row r="224" spans="1:8" s="67" customFormat="1" ht="9">
      <c r="A224" s="133" t="s">
        <v>18</v>
      </c>
      <c r="B224" s="133"/>
      <c r="C224" s="133"/>
      <c r="D224" s="133"/>
      <c r="E224" s="133" t="s">
        <v>18</v>
      </c>
      <c r="F224" s="133"/>
      <c r="G224" s="133"/>
      <c r="H224" s="133"/>
    </row>
    <row r="225" spans="1:8" s="66" customFormat="1" ht="16.5">
      <c r="A225" s="64" t="s">
        <v>52</v>
      </c>
      <c r="B225" s="134" t="s">
        <v>4</v>
      </c>
      <c r="C225" s="134"/>
      <c r="D225" s="65" t="s">
        <v>3</v>
      </c>
      <c r="E225" s="64" t="s">
        <v>52</v>
      </c>
      <c r="F225" s="134" t="s">
        <v>4</v>
      </c>
      <c r="G225" s="134"/>
      <c r="H225" s="65" t="s">
        <v>3</v>
      </c>
    </row>
    <row r="226" spans="1:8" ht="15">
      <c r="A226" s="135">
        <f>'Liste Articles'!$B$5</f>
        <v>0</v>
      </c>
      <c r="B226" s="131">
        <f ca="1">INDIRECT("'Liste Articles'!$B"&amp;INT(ROW(A225)/3.5)+130)</f>
        <v>0</v>
      </c>
      <c r="C226" s="131"/>
      <c r="D226" s="131">
        <f ca="1">INDIRECT("'Liste Articles'!$A"&amp;INT(ROW(A225)/3.5)+130)</f>
        <v>161</v>
      </c>
      <c r="E226" s="135">
        <f>'Liste Articles'!$B$5</f>
        <v>0</v>
      </c>
      <c r="F226" s="131">
        <f ca="1">INDIRECT("'Liste Articles'!$B"&amp;INT(ROW(A225)/3.5)+131)</f>
        <v>0</v>
      </c>
      <c r="G226" s="131"/>
      <c r="H226" s="131">
        <f ca="1">INDIRECT("'Liste Articles'!$A"&amp;INT(ROW(A225)/3.5)+131)</f>
        <v>162</v>
      </c>
    </row>
    <row r="227" spans="1:8" ht="15">
      <c r="A227" s="135"/>
      <c r="B227" s="131"/>
      <c r="C227" s="131"/>
      <c r="D227" s="131"/>
      <c r="E227" s="135"/>
      <c r="F227" s="131"/>
      <c r="G227" s="131"/>
      <c r="H227" s="131"/>
    </row>
    <row r="228" spans="1:8" s="66" customFormat="1" ht="15">
      <c r="A228" s="65" t="s">
        <v>2</v>
      </c>
      <c r="B228" s="131"/>
      <c r="C228" s="131"/>
      <c r="D228" s="65" t="s">
        <v>1</v>
      </c>
      <c r="E228" s="65" t="s">
        <v>2</v>
      </c>
      <c r="F228" s="131"/>
      <c r="G228" s="131"/>
      <c r="H228" s="65" t="s">
        <v>1</v>
      </c>
    </row>
    <row r="229" spans="1:8" ht="15">
      <c r="A229" s="131">
        <f ca="1">INDIRECT("'Liste Articles'!$F"&amp;INT(ROW(A225)/3.5)+130)</f>
        <v>0</v>
      </c>
      <c r="B229" s="131"/>
      <c r="C229" s="131"/>
      <c r="D229" s="132">
        <f ca="1">INDIRECT("'Liste Articles'!$G"&amp;INT(ROW(A225)/3.5)+130)</f>
        <v>0</v>
      </c>
      <c r="E229" s="131">
        <f ca="1">INDIRECT("'Liste Articles'!$F"&amp;INT(ROW(A225)/3.5)+131)</f>
        <v>0</v>
      </c>
      <c r="F229" s="131"/>
      <c r="G229" s="131"/>
      <c r="H229" s="132">
        <f ca="1">INDIRECT("'Liste Articles'!$G"&amp;INT(ROW(A225)/3.5)+131)</f>
        <v>0</v>
      </c>
    </row>
    <row r="230" spans="1:8" ht="15">
      <c r="A230" s="131"/>
      <c r="B230" s="131"/>
      <c r="C230" s="131"/>
      <c r="D230" s="132"/>
      <c r="E230" s="131"/>
      <c r="F230" s="131"/>
      <c r="G230" s="131"/>
      <c r="H230" s="132"/>
    </row>
    <row r="231" spans="1:8" s="67" customFormat="1" ht="9">
      <c r="A231" s="133" t="s">
        <v>18</v>
      </c>
      <c r="B231" s="133"/>
      <c r="C231" s="133"/>
      <c r="D231" s="133"/>
      <c r="E231" s="133" t="s">
        <v>18</v>
      </c>
      <c r="F231" s="133"/>
      <c r="G231" s="133"/>
      <c r="H231" s="133"/>
    </row>
    <row r="232" spans="1:8" s="66" customFormat="1" ht="16.5">
      <c r="A232" s="64" t="s">
        <v>52</v>
      </c>
      <c r="B232" s="134" t="s">
        <v>4</v>
      </c>
      <c r="C232" s="134"/>
      <c r="D232" s="65" t="s">
        <v>3</v>
      </c>
      <c r="E232" s="64" t="s">
        <v>52</v>
      </c>
      <c r="F232" s="134" t="s">
        <v>4</v>
      </c>
      <c r="G232" s="134"/>
      <c r="H232" s="65" t="s">
        <v>3</v>
      </c>
    </row>
    <row r="233" spans="1:8" ht="15">
      <c r="A233" s="135">
        <f>'Liste Articles'!$B$5</f>
        <v>0</v>
      </c>
      <c r="B233" s="131">
        <f ca="1">INDIRECT("'Liste Articles'!$B"&amp;INT(ROW(A232)/3.5)+130)</f>
        <v>0</v>
      </c>
      <c r="C233" s="131"/>
      <c r="D233" s="131">
        <f ca="1">INDIRECT("'Liste Articles'!$A"&amp;INT(ROW(A232)/3.5)+130)</f>
        <v>163</v>
      </c>
      <c r="E233" s="135">
        <f>'Liste Articles'!$B$5</f>
        <v>0</v>
      </c>
      <c r="F233" s="131">
        <f ca="1">INDIRECT("'Liste Articles'!$B"&amp;INT(ROW(A232)/3.5)+131)</f>
        <v>0</v>
      </c>
      <c r="G233" s="131"/>
      <c r="H233" s="131">
        <f ca="1">INDIRECT("'Liste Articles'!$A"&amp;INT(ROW(A232)/3.5)+131)</f>
        <v>164</v>
      </c>
    </row>
    <row r="234" spans="1:8" ht="15">
      <c r="A234" s="135"/>
      <c r="B234" s="131"/>
      <c r="C234" s="131"/>
      <c r="D234" s="131"/>
      <c r="E234" s="135"/>
      <c r="F234" s="131"/>
      <c r="G234" s="131"/>
      <c r="H234" s="131"/>
    </row>
    <row r="235" spans="1:8" s="66" customFormat="1" ht="15">
      <c r="A235" s="65" t="s">
        <v>2</v>
      </c>
      <c r="B235" s="131"/>
      <c r="C235" s="131"/>
      <c r="D235" s="65" t="s">
        <v>1</v>
      </c>
      <c r="E235" s="65" t="s">
        <v>2</v>
      </c>
      <c r="F235" s="131"/>
      <c r="G235" s="131"/>
      <c r="H235" s="65" t="s">
        <v>1</v>
      </c>
    </row>
    <row r="236" spans="1:8" ht="15">
      <c r="A236" s="131">
        <f ca="1">INDIRECT("'Liste Articles'!$F"&amp;INT(ROW(A232)/3.5)+130)</f>
        <v>0</v>
      </c>
      <c r="B236" s="131"/>
      <c r="C236" s="131"/>
      <c r="D236" s="132">
        <f ca="1">INDIRECT("'Liste Articles'!$G"&amp;INT(ROW(A232)/3.5)+130)</f>
        <v>0</v>
      </c>
      <c r="E236" s="131">
        <f ca="1">INDIRECT("'Liste Articles'!$F"&amp;INT(ROW(A232)/3.5)+131)</f>
        <v>0</v>
      </c>
      <c r="F236" s="131"/>
      <c r="G236" s="131"/>
      <c r="H236" s="132">
        <f ca="1">INDIRECT("'Liste Articles'!$G"&amp;INT(ROW(A232)/3.5)+131)</f>
        <v>0</v>
      </c>
    </row>
    <row r="237" spans="1:8" ht="15">
      <c r="A237" s="131"/>
      <c r="B237" s="131"/>
      <c r="C237" s="131"/>
      <c r="D237" s="132"/>
      <c r="E237" s="131"/>
      <c r="F237" s="131"/>
      <c r="G237" s="131"/>
      <c r="H237" s="132"/>
    </row>
    <row r="238" spans="1:8" s="67" customFormat="1" ht="9">
      <c r="A238" s="133" t="s">
        <v>18</v>
      </c>
      <c r="B238" s="133"/>
      <c r="C238" s="133"/>
      <c r="D238" s="133"/>
      <c r="E238" s="133" t="s">
        <v>18</v>
      </c>
      <c r="F238" s="133"/>
      <c r="G238" s="133"/>
      <c r="H238" s="133"/>
    </row>
    <row r="239" spans="1:8" s="66" customFormat="1" ht="16.5">
      <c r="A239" s="64" t="s">
        <v>52</v>
      </c>
      <c r="B239" s="134" t="s">
        <v>4</v>
      </c>
      <c r="C239" s="134"/>
      <c r="D239" s="65" t="s">
        <v>3</v>
      </c>
      <c r="E239" s="64" t="s">
        <v>52</v>
      </c>
      <c r="F239" s="134" t="s">
        <v>4</v>
      </c>
      <c r="G239" s="134"/>
      <c r="H239" s="65" t="s">
        <v>3</v>
      </c>
    </row>
    <row r="240" spans="1:8" ht="15">
      <c r="A240" s="135">
        <f>'Liste Articles'!$B$5</f>
        <v>0</v>
      </c>
      <c r="B240" s="131">
        <f ca="1">INDIRECT("'Liste Articles'!$B"&amp;INT(ROW(A239)/3.5)+130)</f>
        <v>0</v>
      </c>
      <c r="C240" s="131"/>
      <c r="D240" s="131">
        <f ca="1">INDIRECT("'Liste Articles'!$A"&amp;INT(ROW(A239)/3.5)+130)</f>
        <v>165</v>
      </c>
      <c r="E240" s="135">
        <f>'Liste Articles'!$B$5</f>
        <v>0</v>
      </c>
      <c r="F240" s="131">
        <f ca="1">INDIRECT("'Liste Articles'!$B"&amp;INT(ROW(A239)/3.5)+131)</f>
        <v>0</v>
      </c>
      <c r="G240" s="131"/>
      <c r="H240" s="131">
        <f ca="1">INDIRECT("'Liste Articles'!$A"&amp;INT(ROW(A239)/3.5)+131)</f>
        <v>166</v>
      </c>
    </row>
    <row r="241" spans="1:8" ht="15">
      <c r="A241" s="135"/>
      <c r="B241" s="131"/>
      <c r="C241" s="131"/>
      <c r="D241" s="131"/>
      <c r="E241" s="135"/>
      <c r="F241" s="131"/>
      <c r="G241" s="131"/>
      <c r="H241" s="131"/>
    </row>
    <row r="242" spans="1:8" s="66" customFormat="1" ht="15">
      <c r="A242" s="65" t="s">
        <v>2</v>
      </c>
      <c r="B242" s="131"/>
      <c r="C242" s="131"/>
      <c r="D242" s="65" t="s">
        <v>1</v>
      </c>
      <c r="E242" s="65" t="s">
        <v>2</v>
      </c>
      <c r="F242" s="131"/>
      <c r="G242" s="131"/>
      <c r="H242" s="65" t="s">
        <v>1</v>
      </c>
    </row>
    <row r="243" spans="1:8" ht="15">
      <c r="A243" s="131">
        <f ca="1">INDIRECT("'Liste Articles'!$F"&amp;INT(ROW(A239)/3.5)+130)</f>
        <v>0</v>
      </c>
      <c r="B243" s="131"/>
      <c r="C243" s="131"/>
      <c r="D243" s="132">
        <f ca="1">INDIRECT("'Liste Articles'!$G"&amp;INT(ROW(A239)/3.5)+130)</f>
        <v>0</v>
      </c>
      <c r="E243" s="131">
        <f ca="1">INDIRECT("'Liste Articles'!$F"&amp;INT(ROW(A239)/3.5)+131)</f>
        <v>0</v>
      </c>
      <c r="F243" s="131"/>
      <c r="G243" s="131"/>
      <c r="H243" s="132">
        <f ca="1">INDIRECT("'Liste Articles'!$G"&amp;INT(ROW(A239)/3.5)+131)</f>
        <v>0</v>
      </c>
    </row>
    <row r="244" spans="1:8" ht="15">
      <c r="A244" s="131"/>
      <c r="B244" s="131"/>
      <c r="C244" s="131"/>
      <c r="D244" s="132"/>
      <c r="E244" s="131"/>
      <c r="F244" s="131"/>
      <c r="G244" s="131"/>
      <c r="H244" s="132"/>
    </row>
    <row r="245" spans="1:8" s="67" customFormat="1" ht="9">
      <c r="A245" s="133" t="s">
        <v>18</v>
      </c>
      <c r="B245" s="133"/>
      <c r="C245" s="133"/>
      <c r="D245" s="133"/>
      <c r="E245" s="133" t="s">
        <v>18</v>
      </c>
      <c r="F245" s="133"/>
      <c r="G245" s="133"/>
      <c r="H245" s="133"/>
    </row>
    <row r="246" spans="1:8" s="66" customFormat="1" ht="16.5">
      <c r="A246" s="64" t="s">
        <v>52</v>
      </c>
      <c r="B246" s="134" t="s">
        <v>4</v>
      </c>
      <c r="C246" s="134"/>
      <c r="D246" s="65" t="s">
        <v>3</v>
      </c>
      <c r="E246" s="64" t="s">
        <v>52</v>
      </c>
      <c r="F246" s="134" t="s">
        <v>4</v>
      </c>
      <c r="G246" s="134"/>
      <c r="H246" s="65" t="s">
        <v>3</v>
      </c>
    </row>
    <row r="247" spans="1:8" ht="15">
      <c r="A247" s="135">
        <f>'Liste Articles'!$B$5</f>
        <v>0</v>
      </c>
      <c r="B247" s="131">
        <f ca="1">INDIRECT("'Liste Articles'!$B"&amp;INT(ROW(A246)/3.5)+130)</f>
        <v>0</v>
      </c>
      <c r="C247" s="131"/>
      <c r="D247" s="131">
        <f ca="1">INDIRECT("'Liste Articles'!$A"&amp;INT(ROW(A246)/3.5)+130)</f>
        <v>167</v>
      </c>
      <c r="E247" s="135">
        <f>'Liste Articles'!$B$5</f>
        <v>0</v>
      </c>
      <c r="F247" s="131">
        <f ca="1">INDIRECT("'Liste Articles'!$B"&amp;INT(ROW(A246)/3.5)+131)</f>
        <v>0</v>
      </c>
      <c r="G247" s="131"/>
      <c r="H247" s="131">
        <f ca="1">INDIRECT("'Liste Articles'!$A"&amp;INT(ROW(A246)/3.5)+131)</f>
        <v>168</v>
      </c>
    </row>
    <row r="248" spans="1:8" ht="15">
      <c r="A248" s="135"/>
      <c r="B248" s="131"/>
      <c r="C248" s="131"/>
      <c r="D248" s="131"/>
      <c r="E248" s="135"/>
      <c r="F248" s="131"/>
      <c r="G248" s="131"/>
      <c r="H248" s="131"/>
    </row>
    <row r="249" spans="1:8" s="66" customFormat="1" ht="15">
      <c r="A249" s="65" t="s">
        <v>2</v>
      </c>
      <c r="B249" s="131"/>
      <c r="C249" s="131"/>
      <c r="D249" s="65" t="s">
        <v>1</v>
      </c>
      <c r="E249" s="65" t="s">
        <v>2</v>
      </c>
      <c r="F249" s="131"/>
      <c r="G249" s="131"/>
      <c r="H249" s="65" t="s">
        <v>1</v>
      </c>
    </row>
    <row r="250" spans="1:8" ht="15">
      <c r="A250" s="131">
        <f ca="1">INDIRECT("'Liste Articles'!$F"&amp;INT(ROW(A246)/3.5)+130)</f>
        <v>0</v>
      </c>
      <c r="B250" s="131"/>
      <c r="C250" s="131"/>
      <c r="D250" s="132">
        <f ca="1">INDIRECT("'Liste Articles'!$G"&amp;INT(ROW(A246)/3.5)+130)</f>
        <v>0</v>
      </c>
      <c r="E250" s="131">
        <f ca="1">INDIRECT("'Liste Articles'!$F"&amp;INT(ROW(A246)/3.5)+131)</f>
        <v>0</v>
      </c>
      <c r="F250" s="131"/>
      <c r="G250" s="131"/>
      <c r="H250" s="132">
        <f ca="1">INDIRECT("'Liste Articles'!$G"&amp;INT(ROW(A246)/3.5)+131)</f>
        <v>0</v>
      </c>
    </row>
    <row r="251" spans="1:8" ht="15">
      <c r="A251" s="131"/>
      <c r="B251" s="131"/>
      <c r="C251" s="131"/>
      <c r="D251" s="132"/>
      <c r="E251" s="131"/>
      <c r="F251" s="131"/>
      <c r="G251" s="131"/>
      <c r="H251" s="132"/>
    </row>
    <row r="252" spans="1:8" s="67" customFormat="1" ht="9">
      <c r="A252" s="133" t="s">
        <v>18</v>
      </c>
      <c r="B252" s="133"/>
      <c r="C252" s="133"/>
      <c r="D252" s="133"/>
      <c r="E252" s="133" t="s">
        <v>18</v>
      </c>
      <c r="F252" s="133"/>
      <c r="G252" s="133"/>
      <c r="H252" s="133"/>
    </row>
    <row r="253" spans="1:8" s="66" customFormat="1" ht="16.5">
      <c r="A253" s="64" t="s">
        <v>52</v>
      </c>
      <c r="B253" s="134" t="s">
        <v>4</v>
      </c>
      <c r="C253" s="134"/>
      <c r="D253" s="65" t="s">
        <v>3</v>
      </c>
      <c r="E253" s="64" t="s">
        <v>52</v>
      </c>
      <c r="F253" s="134" t="s">
        <v>4</v>
      </c>
      <c r="G253" s="134"/>
      <c r="H253" s="65" t="s">
        <v>3</v>
      </c>
    </row>
    <row r="254" spans="1:8" ht="15">
      <c r="A254" s="135">
        <f>'Liste Articles'!$B$5</f>
        <v>0</v>
      </c>
      <c r="B254" s="131">
        <f ca="1">INDIRECT("'Liste Articles'!$B"&amp;INT(ROW(A253)/3.5)+130)</f>
        <v>0</v>
      </c>
      <c r="C254" s="131"/>
      <c r="D254" s="131">
        <f ca="1">INDIRECT("'Liste Articles'!$A"&amp;INT(ROW(A253)/3.5)+130)</f>
        <v>169</v>
      </c>
      <c r="E254" s="135">
        <f>'Liste Articles'!$B$5</f>
        <v>0</v>
      </c>
      <c r="F254" s="131">
        <f ca="1">INDIRECT("'Liste Articles'!$B"&amp;INT(ROW(A253)/3.5)+131)</f>
        <v>0</v>
      </c>
      <c r="G254" s="131"/>
      <c r="H254" s="131">
        <f ca="1">INDIRECT("'Liste Articles'!$A"&amp;INT(ROW(A253)/3.5)+131)</f>
        <v>170</v>
      </c>
    </row>
    <row r="255" spans="1:8" ht="15">
      <c r="A255" s="135"/>
      <c r="B255" s="131"/>
      <c r="C255" s="131"/>
      <c r="D255" s="131"/>
      <c r="E255" s="135"/>
      <c r="F255" s="131"/>
      <c r="G255" s="131"/>
      <c r="H255" s="131"/>
    </row>
    <row r="256" spans="1:8" s="66" customFormat="1" ht="15">
      <c r="A256" s="65" t="s">
        <v>2</v>
      </c>
      <c r="B256" s="131"/>
      <c r="C256" s="131"/>
      <c r="D256" s="65" t="s">
        <v>1</v>
      </c>
      <c r="E256" s="65" t="s">
        <v>2</v>
      </c>
      <c r="F256" s="131"/>
      <c r="G256" s="131"/>
      <c r="H256" s="65" t="s">
        <v>1</v>
      </c>
    </row>
    <row r="257" spans="1:8" ht="15">
      <c r="A257" s="131">
        <f ca="1">INDIRECT("'Liste Articles'!$F"&amp;INT(ROW(A253)/3.5)+130)</f>
        <v>0</v>
      </c>
      <c r="B257" s="131"/>
      <c r="C257" s="131"/>
      <c r="D257" s="132">
        <f ca="1">INDIRECT("'Liste Articles'!$G"&amp;INT(ROW(A253)/3.5)+130)</f>
        <v>0</v>
      </c>
      <c r="E257" s="131">
        <f ca="1">INDIRECT("'Liste Articles'!$F"&amp;INT(ROW(A253)/3.5)+131)</f>
        <v>0</v>
      </c>
      <c r="F257" s="131"/>
      <c r="G257" s="131"/>
      <c r="H257" s="132">
        <f ca="1">INDIRECT("'Liste Articles'!$G"&amp;INT(ROW(A253)/3.5)+131)</f>
        <v>0</v>
      </c>
    </row>
    <row r="258" spans="1:8" ht="15">
      <c r="A258" s="131"/>
      <c r="B258" s="131"/>
      <c r="C258" s="131"/>
      <c r="D258" s="132"/>
      <c r="E258" s="131"/>
      <c r="F258" s="131"/>
      <c r="G258" s="131"/>
      <c r="H258" s="132"/>
    </row>
    <row r="259" spans="1:8" s="67" customFormat="1" ht="9">
      <c r="A259" s="133" t="s">
        <v>18</v>
      </c>
      <c r="B259" s="133"/>
      <c r="C259" s="133"/>
      <c r="D259" s="133"/>
      <c r="E259" s="133" t="s">
        <v>18</v>
      </c>
      <c r="F259" s="133"/>
      <c r="G259" s="133"/>
      <c r="H259" s="133"/>
    </row>
    <row r="260" spans="1:8" s="66" customFormat="1" ht="16.5">
      <c r="A260" s="64" t="s">
        <v>52</v>
      </c>
      <c r="B260" s="134" t="s">
        <v>4</v>
      </c>
      <c r="C260" s="134"/>
      <c r="D260" s="65" t="s">
        <v>3</v>
      </c>
      <c r="E260" s="64" t="s">
        <v>52</v>
      </c>
      <c r="F260" s="134" t="s">
        <v>4</v>
      </c>
      <c r="G260" s="134"/>
      <c r="H260" s="65" t="s">
        <v>3</v>
      </c>
    </row>
    <row r="261" spans="1:8" ht="15">
      <c r="A261" s="135">
        <f>'Liste Articles'!$B$5</f>
        <v>0</v>
      </c>
      <c r="B261" s="131">
        <f ca="1">INDIRECT("'Liste Articles'!$B"&amp;INT(ROW(A260)/3.5)+130)</f>
        <v>0</v>
      </c>
      <c r="C261" s="131"/>
      <c r="D261" s="131">
        <f ca="1">INDIRECT("'Liste Articles'!$A"&amp;INT(ROW(A260)/3.5)+130)</f>
        <v>171</v>
      </c>
      <c r="E261" s="135">
        <f>'Liste Articles'!$B$5</f>
        <v>0</v>
      </c>
      <c r="F261" s="131">
        <f ca="1">INDIRECT("'Liste Articles'!$B"&amp;INT(ROW(A260)/3.5)+131)</f>
        <v>0</v>
      </c>
      <c r="G261" s="131"/>
      <c r="H261" s="131">
        <f ca="1">INDIRECT("'Liste Articles'!$A"&amp;INT(ROW(A260)/3.5)+131)</f>
        <v>172</v>
      </c>
    </row>
    <row r="262" spans="1:8" ht="15">
      <c r="A262" s="135"/>
      <c r="B262" s="131"/>
      <c r="C262" s="131"/>
      <c r="D262" s="131"/>
      <c r="E262" s="135"/>
      <c r="F262" s="131"/>
      <c r="G262" s="131"/>
      <c r="H262" s="131"/>
    </row>
    <row r="263" spans="1:8" s="66" customFormat="1" ht="15">
      <c r="A263" s="65" t="s">
        <v>2</v>
      </c>
      <c r="B263" s="131"/>
      <c r="C263" s="131"/>
      <c r="D263" s="65" t="s">
        <v>1</v>
      </c>
      <c r="E263" s="65" t="s">
        <v>2</v>
      </c>
      <c r="F263" s="131"/>
      <c r="G263" s="131"/>
      <c r="H263" s="65" t="s">
        <v>1</v>
      </c>
    </row>
    <row r="264" spans="1:8" ht="15">
      <c r="A264" s="131">
        <f ca="1">INDIRECT("'Liste Articles'!$F"&amp;INT(ROW(A260)/3.5)+130)</f>
        <v>0</v>
      </c>
      <c r="B264" s="131"/>
      <c r="C264" s="131"/>
      <c r="D264" s="132">
        <f ca="1">INDIRECT("'Liste Articles'!$G"&amp;INT(ROW(A260)/3.5)+130)</f>
        <v>0</v>
      </c>
      <c r="E264" s="131">
        <f ca="1">INDIRECT("'Liste Articles'!$F"&amp;INT(ROW(A260)/3.5)+131)</f>
        <v>0</v>
      </c>
      <c r="F264" s="131"/>
      <c r="G264" s="131"/>
      <c r="H264" s="132">
        <f ca="1">INDIRECT("'Liste Articles'!$G"&amp;INT(ROW(A260)/3.5)+131)</f>
        <v>0</v>
      </c>
    </row>
    <row r="265" spans="1:8" ht="15">
      <c r="A265" s="131"/>
      <c r="B265" s="131"/>
      <c r="C265" s="131"/>
      <c r="D265" s="132"/>
      <c r="E265" s="131"/>
      <c r="F265" s="131"/>
      <c r="G265" s="131"/>
      <c r="H265" s="132"/>
    </row>
    <row r="266" spans="1:8" s="67" customFormat="1" ht="9">
      <c r="A266" s="133" t="s">
        <v>18</v>
      </c>
      <c r="B266" s="133"/>
      <c r="C266" s="133"/>
      <c r="D266" s="133"/>
      <c r="E266" s="133" t="s">
        <v>18</v>
      </c>
      <c r="F266" s="133"/>
      <c r="G266" s="133"/>
      <c r="H266" s="133"/>
    </row>
    <row r="267" spans="1:8" s="66" customFormat="1" ht="16.5">
      <c r="A267" s="64" t="s">
        <v>52</v>
      </c>
      <c r="B267" s="129" t="s">
        <v>4</v>
      </c>
      <c r="C267" s="130"/>
      <c r="D267" s="65" t="s">
        <v>3</v>
      </c>
      <c r="E267" s="64" t="s">
        <v>52</v>
      </c>
      <c r="F267" s="129" t="s">
        <v>4</v>
      </c>
      <c r="G267" s="130"/>
      <c r="H267" s="65" t="s">
        <v>3</v>
      </c>
    </row>
    <row r="268" spans="1:8" ht="15">
      <c r="A268" s="122">
        <f>'Liste Articles'!$B$5</f>
        <v>0</v>
      </c>
      <c r="B268" s="115">
        <f ca="1">INDIRECT("'Liste Articles'!$B"&amp;INT(ROW(A267)/3.5)+130)</f>
        <v>0</v>
      </c>
      <c r="C268" s="116"/>
      <c r="D268" s="120">
        <f ca="1">INDIRECT("'Liste Articles'!$A"&amp;INT(ROW(A267)/3.5)+130)</f>
        <v>173</v>
      </c>
      <c r="E268" s="122">
        <f>'Liste Articles'!$B$5</f>
        <v>0</v>
      </c>
      <c r="F268" s="115">
        <f ca="1">INDIRECT("'Liste Articles'!$B"&amp;INT(ROW(A267)/3.5)+131)</f>
        <v>0</v>
      </c>
      <c r="G268" s="116"/>
      <c r="H268" s="120">
        <f ca="1">INDIRECT("'Liste Articles'!$A"&amp;INT(ROW(A267)/3.5)+131)</f>
        <v>174</v>
      </c>
    </row>
    <row r="269" spans="1:8" ht="15">
      <c r="A269" s="123"/>
      <c r="B269" s="117"/>
      <c r="C269" s="96"/>
      <c r="D269" s="121"/>
      <c r="E269" s="123"/>
      <c r="F269" s="117"/>
      <c r="G269" s="96"/>
      <c r="H269" s="121"/>
    </row>
    <row r="270" spans="1:8" s="66" customFormat="1" ht="15">
      <c r="A270" s="65" t="s">
        <v>2</v>
      </c>
      <c r="B270" s="117"/>
      <c r="C270" s="96"/>
      <c r="D270" s="65" t="s">
        <v>1</v>
      </c>
      <c r="E270" s="65" t="s">
        <v>2</v>
      </c>
      <c r="F270" s="117"/>
      <c r="G270" s="96"/>
      <c r="H270" s="65" t="s">
        <v>1</v>
      </c>
    </row>
    <row r="271" spans="1:8" ht="15">
      <c r="A271" s="120">
        <f ca="1">INDIRECT("'Liste Articles'!$F"&amp;INT(ROW(A267)/3.5)+130)</f>
        <v>0</v>
      </c>
      <c r="B271" s="117"/>
      <c r="C271" s="96"/>
      <c r="D271" s="124">
        <f ca="1">INDIRECT("'Liste Articles'!$G"&amp;INT(ROW(A267)/3.5)+130)</f>
        <v>0</v>
      </c>
      <c r="E271" s="120">
        <f ca="1">INDIRECT("'Liste Articles'!$F"&amp;INT(ROW(A267)/3.5)+131)</f>
        <v>0</v>
      </c>
      <c r="F271" s="117"/>
      <c r="G271" s="96"/>
      <c r="H271" s="124">
        <f ca="1">INDIRECT("'Liste Articles'!$G"&amp;INT(ROW(A267)/3.5)+131)</f>
        <v>0</v>
      </c>
    </row>
    <row r="272" spans="1:8" ht="15">
      <c r="A272" s="121"/>
      <c r="B272" s="118"/>
      <c r="C272" s="119"/>
      <c r="D272" s="125"/>
      <c r="E272" s="121"/>
      <c r="F272" s="118"/>
      <c r="G272" s="119"/>
      <c r="H272" s="125"/>
    </row>
    <row r="273" spans="1:8" s="67" customFormat="1" ht="9">
      <c r="A273" s="126" t="s">
        <v>18</v>
      </c>
      <c r="B273" s="127"/>
      <c r="C273" s="127"/>
      <c r="D273" s="128"/>
      <c r="E273" s="126" t="s">
        <v>18</v>
      </c>
      <c r="F273" s="127"/>
      <c r="G273" s="127"/>
      <c r="H273" s="128"/>
    </row>
    <row r="274" spans="1:8" s="66" customFormat="1" ht="16.5">
      <c r="A274" s="64" t="s">
        <v>52</v>
      </c>
      <c r="B274" s="129" t="s">
        <v>4</v>
      </c>
      <c r="C274" s="130"/>
      <c r="D274" s="65" t="s">
        <v>3</v>
      </c>
      <c r="E274" s="64" t="s">
        <v>52</v>
      </c>
      <c r="F274" s="129" t="s">
        <v>4</v>
      </c>
      <c r="G274" s="130"/>
      <c r="H274" s="65" t="s">
        <v>3</v>
      </c>
    </row>
    <row r="275" spans="1:8" ht="15">
      <c r="A275" s="122">
        <f>'Liste Articles'!$B$5</f>
        <v>0</v>
      </c>
      <c r="B275" s="115">
        <f ca="1">INDIRECT("'Liste Articles'!$B"&amp;INT(ROW(A274)/3.5)+130)</f>
        <v>0</v>
      </c>
      <c r="C275" s="116"/>
      <c r="D275" s="120">
        <f ca="1">INDIRECT("'Liste Articles'!$A"&amp;INT(ROW(A274)/3.5)+130)</f>
        <v>175</v>
      </c>
      <c r="E275" s="122">
        <f>'Liste Articles'!$B$5</f>
        <v>0</v>
      </c>
      <c r="F275" s="115">
        <f ca="1">INDIRECT("'Liste Articles'!$B"&amp;INT(ROW(A274)/3.5)+131)</f>
        <v>0</v>
      </c>
      <c r="G275" s="116"/>
      <c r="H275" s="120">
        <f ca="1">INDIRECT("'Liste Articles'!$A"&amp;INT(ROW(A274)/3.5)+131)</f>
        <v>176</v>
      </c>
    </row>
    <row r="276" spans="1:8" ht="15">
      <c r="A276" s="123"/>
      <c r="B276" s="117"/>
      <c r="C276" s="96"/>
      <c r="D276" s="121"/>
      <c r="E276" s="123"/>
      <c r="F276" s="117"/>
      <c r="G276" s="96"/>
      <c r="H276" s="121"/>
    </row>
    <row r="277" spans="1:8" s="66" customFormat="1" ht="15">
      <c r="A277" s="65" t="s">
        <v>2</v>
      </c>
      <c r="B277" s="117"/>
      <c r="C277" s="96"/>
      <c r="D277" s="65" t="s">
        <v>1</v>
      </c>
      <c r="E277" s="65" t="s">
        <v>2</v>
      </c>
      <c r="F277" s="117"/>
      <c r="G277" s="96"/>
      <c r="H277" s="65" t="s">
        <v>1</v>
      </c>
    </row>
    <row r="278" spans="1:8" ht="15">
      <c r="A278" s="120">
        <f ca="1">INDIRECT("'Liste Articles'!$F"&amp;INT(ROW(A274)/3.5)+130)</f>
        <v>0</v>
      </c>
      <c r="B278" s="117"/>
      <c r="C278" s="96"/>
      <c r="D278" s="124">
        <f ca="1">INDIRECT("'Liste Articles'!$G"&amp;INT(ROW(A274)/3.5)+130)</f>
        <v>0</v>
      </c>
      <c r="E278" s="120">
        <f ca="1">INDIRECT("'Liste Articles'!$F"&amp;INT(ROW(A274)/3.5)+131)</f>
        <v>0</v>
      </c>
      <c r="F278" s="117"/>
      <c r="G278" s="96"/>
      <c r="H278" s="124">
        <f ca="1">INDIRECT("'Liste Articles'!$G"&amp;INT(ROW(A274)/3.5)+131)</f>
        <v>0</v>
      </c>
    </row>
    <row r="279" spans="1:8" ht="15">
      <c r="A279" s="121"/>
      <c r="B279" s="118"/>
      <c r="C279" s="119"/>
      <c r="D279" s="125"/>
      <c r="E279" s="121"/>
      <c r="F279" s="118"/>
      <c r="G279" s="119"/>
      <c r="H279" s="125"/>
    </row>
    <row r="280" spans="1:8" s="67" customFormat="1" ht="9">
      <c r="A280" s="126" t="s">
        <v>18</v>
      </c>
      <c r="B280" s="127"/>
      <c r="C280" s="127"/>
      <c r="D280" s="128"/>
      <c r="E280" s="126" t="s">
        <v>18</v>
      </c>
      <c r="F280" s="127"/>
      <c r="G280" s="127"/>
      <c r="H280" s="128"/>
    </row>
    <row r="281" spans="1:8" s="66" customFormat="1" ht="16.5">
      <c r="A281" s="64" t="s">
        <v>52</v>
      </c>
      <c r="B281" s="134" t="s">
        <v>4</v>
      </c>
      <c r="C281" s="134"/>
      <c r="D281" s="65" t="s">
        <v>3</v>
      </c>
      <c r="E281" s="64" t="s">
        <v>52</v>
      </c>
      <c r="F281" s="134" t="s">
        <v>4</v>
      </c>
      <c r="G281" s="134"/>
      <c r="H281" s="65" t="s">
        <v>3</v>
      </c>
    </row>
    <row r="282" spans="1:8" ht="15">
      <c r="A282" s="135">
        <f>'Liste Articles'!$B$5</f>
        <v>0</v>
      </c>
      <c r="B282" s="131">
        <f ca="1">INDIRECT("'Liste Articles'!$B"&amp;INT(ROW(A281)/3.5)+130)</f>
        <v>0</v>
      </c>
      <c r="C282" s="131"/>
      <c r="D282" s="131">
        <f ca="1">INDIRECT("'Liste Articles'!$A"&amp;INT(ROW(A281)/3.5)+130)</f>
        <v>177</v>
      </c>
      <c r="E282" s="135">
        <f>'Liste Articles'!$B$5</f>
        <v>0</v>
      </c>
      <c r="F282" s="131">
        <f ca="1">INDIRECT("'Liste Articles'!$B"&amp;INT(ROW(A281)/3.5)+131)</f>
        <v>0</v>
      </c>
      <c r="G282" s="131"/>
      <c r="H282" s="131">
        <f ca="1">INDIRECT("'Liste Articles'!$A"&amp;INT(ROW(A281)/3.5)+131)</f>
        <v>178</v>
      </c>
    </row>
    <row r="283" spans="1:8" ht="15">
      <c r="A283" s="135"/>
      <c r="B283" s="131"/>
      <c r="C283" s="131"/>
      <c r="D283" s="131"/>
      <c r="E283" s="135"/>
      <c r="F283" s="131"/>
      <c r="G283" s="131"/>
      <c r="H283" s="131"/>
    </row>
    <row r="284" spans="1:8" s="66" customFormat="1" ht="15">
      <c r="A284" s="65" t="s">
        <v>2</v>
      </c>
      <c r="B284" s="131"/>
      <c r="C284" s="131"/>
      <c r="D284" s="65" t="s">
        <v>1</v>
      </c>
      <c r="E284" s="65" t="s">
        <v>2</v>
      </c>
      <c r="F284" s="131"/>
      <c r="G284" s="131"/>
      <c r="H284" s="65" t="s">
        <v>1</v>
      </c>
    </row>
    <row r="285" spans="1:8" ht="15">
      <c r="A285" s="131">
        <f ca="1">INDIRECT("'Liste Articles'!$F"&amp;INT(ROW(A281)/3.5)+130)</f>
        <v>0</v>
      </c>
      <c r="B285" s="131"/>
      <c r="C285" s="131"/>
      <c r="D285" s="132">
        <f ca="1">INDIRECT("'Liste Articles'!$G"&amp;INT(ROW(A281)/3.5)+130)</f>
        <v>0</v>
      </c>
      <c r="E285" s="131">
        <f ca="1">INDIRECT("'Liste Articles'!$F"&amp;INT(ROW(A281)/3.5)+131)</f>
        <v>0</v>
      </c>
      <c r="F285" s="131"/>
      <c r="G285" s="131"/>
      <c r="H285" s="132">
        <f ca="1">INDIRECT("'Liste Articles'!$G"&amp;INT(ROW(A281)/3.5)+131)</f>
        <v>0</v>
      </c>
    </row>
    <row r="286" spans="1:8" ht="15">
      <c r="A286" s="131"/>
      <c r="B286" s="131"/>
      <c r="C286" s="131"/>
      <c r="D286" s="132"/>
      <c r="E286" s="131"/>
      <c r="F286" s="131"/>
      <c r="G286" s="131"/>
      <c r="H286" s="132"/>
    </row>
    <row r="287" spans="1:8" s="67" customFormat="1" ht="9">
      <c r="A287" s="133" t="s">
        <v>18</v>
      </c>
      <c r="B287" s="133"/>
      <c r="C287" s="133"/>
      <c r="D287" s="133"/>
      <c r="E287" s="133" t="s">
        <v>18</v>
      </c>
      <c r="F287" s="133"/>
      <c r="G287" s="133"/>
      <c r="H287" s="133"/>
    </row>
    <row r="288" spans="1:8" s="66" customFormat="1" ht="16.5">
      <c r="A288" s="64" t="s">
        <v>52</v>
      </c>
      <c r="B288" s="134" t="s">
        <v>4</v>
      </c>
      <c r="C288" s="134"/>
      <c r="D288" s="65" t="s">
        <v>3</v>
      </c>
      <c r="E288" s="64" t="s">
        <v>52</v>
      </c>
      <c r="F288" s="134" t="s">
        <v>4</v>
      </c>
      <c r="G288" s="134"/>
      <c r="H288" s="65" t="s">
        <v>3</v>
      </c>
    </row>
    <row r="289" spans="1:8" ht="15">
      <c r="A289" s="135">
        <f>'Liste Articles'!$B$5</f>
        <v>0</v>
      </c>
      <c r="B289" s="131">
        <f ca="1">INDIRECT("'Liste Articles'!$B"&amp;INT(ROW(A288)/3.5)+130)</f>
        <v>0</v>
      </c>
      <c r="C289" s="131"/>
      <c r="D289" s="131">
        <f ca="1">INDIRECT("'Liste Articles'!$A"&amp;INT(ROW(A288)/3.5)+130)</f>
        <v>179</v>
      </c>
      <c r="E289" s="135">
        <f>'Liste Articles'!$B$5</f>
        <v>0</v>
      </c>
      <c r="F289" s="131">
        <f ca="1">INDIRECT("'Liste Articles'!$B"&amp;INT(ROW(A288)/3.5)+131)</f>
        <v>0</v>
      </c>
      <c r="G289" s="131"/>
      <c r="H289" s="131">
        <f ca="1">INDIRECT("'Liste Articles'!$A"&amp;INT(ROW(A288)/3.5)+131)</f>
        <v>180</v>
      </c>
    </row>
    <row r="290" spans="1:8" ht="15">
      <c r="A290" s="135"/>
      <c r="B290" s="131"/>
      <c r="C290" s="131"/>
      <c r="D290" s="131"/>
      <c r="E290" s="135"/>
      <c r="F290" s="131"/>
      <c r="G290" s="131"/>
      <c r="H290" s="131"/>
    </row>
    <row r="291" spans="1:8" s="66" customFormat="1" ht="15">
      <c r="A291" s="65" t="s">
        <v>2</v>
      </c>
      <c r="B291" s="131"/>
      <c r="C291" s="131"/>
      <c r="D291" s="65" t="s">
        <v>1</v>
      </c>
      <c r="E291" s="65" t="s">
        <v>2</v>
      </c>
      <c r="F291" s="131"/>
      <c r="G291" s="131"/>
      <c r="H291" s="65" t="s">
        <v>1</v>
      </c>
    </row>
    <row r="292" spans="1:8" ht="15">
      <c r="A292" s="131">
        <f ca="1">INDIRECT("'Liste Articles'!$F"&amp;INT(ROW(A288)/3.5)+130)</f>
        <v>0</v>
      </c>
      <c r="B292" s="131"/>
      <c r="C292" s="131"/>
      <c r="D292" s="132">
        <f ca="1">INDIRECT("'Liste Articles'!$G"&amp;INT(ROW(A288)/3.5)+130)</f>
        <v>0</v>
      </c>
      <c r="E292" s="131">
        <f ca="1">INDIRECT("'Liste Articles'!$F"&amp;INT(ROW(A288)/3.5)+131)</f>
        <v>0</v>
      </c>
      <c r="F292" s="131"/>
      <c r="G292" s="131"/>
      <c r="H292" s="132">
        <f ca="1">INDIRECT("'Liste Articles'!$G"&amp;INT(ROW(A288)/3.5)+131)</f>
        <v>0</v>
      </c>
    </row>
    <row r="293" spans="1:8" ht="15">
      <c r="A293" s="131"/>
      <c r="B293" s="131"/>
      <c r="C293" s="131"/>
      <c r="D293" s="132"/>
      <c r="E293" s="131"/>
      <c r="F293" s="131"/>
      <c r="G293" s="131"/>
      <c r="H293" s="132"/>
    </row>
    <row r="294" spans="1:8" s="67" customFormat="1" ht="9">
      <c r="A294" s="133" t="s">
        <v>18</v>
      </c>
      <c r="B294" s="133"/>
      <c r="C294" s="133"/>
      <c r="D294" s="133"/>
      <c r="E294" s="133" t="s">
        <v>18</v>
      </c>
      <c r="F294" s="133"/>
      <c r="G294" s="133"/>
      <c r="H294" s="133"/>
    </row>
    <row r="295" spans="1:8" s="66" customFormat="1" ht="16.5">
      <c r="A295" s="64" t="s">
        <v>52</v>
      </c>
      <c r="B295" s="134" t="s">
        <v>4</v>
      </c>
      <c r="C295" s="134"/>
      <c r="D295" s="65" t="s">
        <v>3</v>
      </c>
      <c r="E295" s="64" t="s">
        <v>52</v>
      </c>
      <c r="F295" s="134" t="s">
        <v>4</v>
      </c>
      <c r="G295" s="134"/>
      <c r="H295" s="65" t="s">
        <v>3</v>
      </c>
    </row>
    <row r="296" spans="1:8" ht="15">
      <c r="A296" s="135">
        <f>'Liste Articles'!$B$5</f>
        <v>0</v>
      </c>
      <c r="B296" s="131">
        <f ca="1">INDIRECT("'Liste Articles'!$B"&amp;INT(ROW(A295)/3.5)+130)</f>
        <v>0</v>
      </c>
      <c r="C296" s="131"/>
      <c r="D296" s="131">
        <f ca="1">INDIRECT("'Liste Articles'!$A"&amp;INT(ROW(A295)/3.5)+130)</f>
        <v>181</v>
      </c>
      <c r="E296" s="135">
        <f>'Liste Articles'!$B$5</f>
        <v>0</v>
      </c>
      <c r="F296" s="131">
        <f ca="1">INDIRECT("'Liste Articles'!$B"&amp;INT(ROW(A295)/3.5)+131)</f>
        <v>0</v>
      </c>
      <c r="G296" s="131"/>
      <c r="H296" s="131">
        <f ca="1">INDIRECT("'Liste Articles'!$A"&amp;INT(ROW(A295)/3.5)+131)</f>
        <v>182</v>
      </c>
    </row>
    <row r="297" spans="1:8" ht="15">
      <c r="A297" s="135"/>
      <c r="B297" s="131"/>
      <c r="C297" s="131"/>
      <c r="D297" s="131"/>
      <c r="E297" s="135"/>
      <c r="F297" s="131"/>
      <c r="G297" s="131"/>
      <c r="H297" s="131"/>
    </row>
    <row r="298" spans="1:8" s="66" customFormat="1" ht="15">
      <c r="A298" s="65" t="s">
        <v>2</v>
      </c>
      <c r="B298" s="131"/>
      <c r="C298" s="131"/>
      <c r="D298" s="65" t="s">
        <v>1</v>
      </c>
      <c r="E298" s="65" t="s">
        <v>2</v>
      </c>
      <c r="F298" s="131"/>
      <c r="G298" s="131"/>
      <c r="H298" s="65" t="s">
        <v>1</v>
      </c>
    </row>
    <row r="299" spans="1:8" ht="15">
      <c r="A299" s="131">
        <f ca="1">INDIRECT("'Liste Articles'!$F"&amp;INT(ROW(A295)/3.5)+130)</f>
        <v>0</v>
      </c>
      <c r="B299" s="131"/>
      <c r="C299" s="131"/>
      <c r="D299" s="132">
        <f ca="1">INDIRECT("'Liste Articles'!$G"&amp;INT(ROW(A295)/3.5)+130)</f>
        <v>0</v>
      </c>
      <c r="E299" s="131">
        <f ca="1">INDIRECT("'Liste Articles'!$F"&amp;INT(ROW(A295)/3.5)+131)</f>
        <v>0</v>
      </c>
      <c r="F299" s="131"/>
      <c r="G299" s="131"/>
      <c r="H299" s="132">
        <f ca="1">INDIRECT("'Liste Articles'!$G"&amp;INT(ROW(A295)/3.5)+131)</f>
        <v>0</v>
      </c>
    </row>
    <row r="300" spans="1:8" ht="15">
      <c r="A300" s="131"/>
      <c r="B300" s="131"/>
      <c r="C300" s="131"/>
      <c r="D300" s="132"/>
      <c r="E300" s="131"/>
      <c r="F300" s="131"/>
      <c r="G300" s="131"/>
      <c r="H300" s="132"/>
    </row>
    <row r="301" spans="1:8" s="67" customFormat="1" ht="9">
      <c r="A301" s="133" t="s">
        <v>18</v>
      </c>
      <c r="B301" s="133"/>
      <c r="C301" s="133"/>
      <c r="D301" s="133"/>
      <c r="E301" s="133" t="s">
        <v>18</v>
      </c>
      <c r="F301" s="133"/>
      <c r="G301" s="133"/>
      <c r="H301" s="133"/>
    </row>
    <row r="302" spans="1:8" s="66" customFormat="1" ht="16.5">
      <c r="A302" s="64" t="s">
        <v>52</v>
      </c>
      <c r="B302" s="134" t="s">
        <v>4</v>
      </c>
      <c r="C302" s="134"/>
      <c r="D302" s="65" t="s">
        <v>3</v>
      </c>
      <c r="E302" s="64" t="s">
        <v>52</v>
      </c>
      <c r="F302" s="134" t="s">
        <v>4</v>
      </c>
      <c r="G302" s="134"/>
      <c r="H302" s="65" t="s">
        <v>3</v>
      </c>
    </row>
    <row r="303" spans="1:8" ht="15">
      <c r="A303" s="135">
        <f>'Liste Articles'!$B$5</f>
        <v>0</v>
      </c>
      <c r="B303" s="131">
        <f ca="1">INDIRECT("'Liste Articles'!$B"&amp;INT(ROW(A302)/3.5)+130)</f>
        <v>0</v>
      </c>
      <c r="C303" s="131"/>
      <c r="D303" s="131">
        <f ca="1">INDIRECT("'Liste Articles'!$A"&amp;INT(ROW(A302)/3.5)+130)</f>
        <v>183</v>
      </c>
      <c r="E303" s="135">
        <f>'Liste Articles'!$B$5</f>
        <v>0</v>
      </c>
      <c r="F303" s="131">
        <f ca="1">INDIRECT("'Liste Articles'!$B"&amp;INT(ROW(A302)/3.5)+131)</f>
        <v>0</v>
      </c>
      <c r="G303" s="131"/>
      <c r="H303" s="131">
        <f ca="1">INDIRECT("'Liste Articles'!$A"&amp;INT(ROW(A302)/3.5)+131)</f>
        <v>184</v>
      </c>
    </row>
    <row r="304" spans="1:8" ht="15">
      <c r="A304" s="135"/>
      <c r="B304" s="131"/>
      <c r="C304" s="131"/>
      <c r="D304" s="131"/>
      <c r="E304" s="135"/>
      <c r="F304" s="131"/>
      <c r="G304" s="131"/>
      <c r="H304" s="131"/>
    </row>
    <row r="305" spans="1:8" s="66" customFormat="1" ht="15">
      <c r="A305" s="65" t="s">
        <v>2</v>
      </c>
      <c r="B305" s="131"/>
      <c r="C305" s="131"/>
      <c r="D305" s="65" t="s">
        <v>1</v>
      </c>
      <c r="E305" s="65" t="s">
        <v>2</v>
      </c>
      <c r="F305" s="131"/>
      <c r="G305" s="131"/>
      <c r="H305" s="65" t="s">
        <v>1</v>
      </c>
    </row>
    <row r="306" spans="1:8" ht="15">
      <c r="A306" s="131">
        <f ca="1">INDIRECT("'Liste Articles'!$F"&amp;INT(ROW(A302)/3.5)+130)</f>
        <v>0</v>
      </c>
      <c r="B306" s="131"/>
      <c r="C306" s="131"/>
      <c r="D306" s="132">
        <f ca="1">INDIRECT("'Liste Articles'!$G"&amp;INT(ROW(A302)/3.5)+130)</f>
        <v>0</v>
      </c>
      <c r="E306" s="131">
        <f ca="1">INDIRECT("'Liste Articles'!$F"&amp;INT(ROW(A302)/3.5)+131)</f>
        <v>0</v>
      </c>
      <c r="F306" s="131"/>
      <c r="G306" s="131"/>
      <c r="H306" s="132">
        <f ca="1">INDIRECT("'Liste Articles'!$G"&amp;INT(ROW(A302)/3.5)+131)</f>
        <v>0</v>
      </c>
    </row>
    <row r="307" spans="1:8" ht="15">
      <c r="A307" s="131"/>
      <c r="B307" s="131"/>
      <c r="C307" s="131"/>
      <c r="D307" s="132"/>
      <c r="E307" s="131"/>
      <c r="F307" s="131"/>
      <c r="G307" s="131"/>
      <c r="H307" s="132"/>
    </row>
    <row r="308" spans="1:8" s="67" customFormat="1" ht="9">
      <c r="A308" s="133" t="s">
        <v>18</v>
      </c>
      <c r="B308" s="133"/>
      <c r="C308" s="133"/>
      <c r="D308" s="133"/>
      <c r="E308" s="133" t="s">
        <v>18</v>
      </c>
      <c r="F308" s="133"/>
      <c r="G308" s="133"/>
      <c r="H308" s="133"/>
    </row>
    <row r="309" spans="1:8" s="66" customFormat="1" ht="16.5">
      <c r="A309" s="64" t="s">
        <v>52</v>
      </c>
      <c r="B309" s="134" t="s">
        <v>4</v>
      </c>
      <c r="C309" s="134"/>
      <c r="D309" s="65" t="s">
        <v>3</v>
      </c>
      <c r="E309" s="64" t="s">
        <v>52</v>
      </c>
      <c r="F309" s="134" t="s">
        <v>4</v>
      </c>
      <c r="G309" s="134"/>
      <c r="H309" s="65" t="s">
        <v>3</v>
      </c>
    </row>
    <row r="310" spans="1:8" ht="15">
      <c r="A310" s="135">
        <f>'Liste Articles'!$B$5</f>
        <v>0</v>
      </c>
      <c r="B310" s="131">
        <f ca="1">INDIRECT("'Liste Articles'!$B"&amp;INT(ROW(A309)/3.5)+130)</f>
        <v>0</v>
      </c>
      <c r="C310" s="131"/>
      <c r="D310" s="131">
        <f ca="1">INDIRECT("'Liste Articles'!$A"&amp;INT(ROW(A309)/3.5)+130)</f>
        <v>185</v>
      </c>
      <c r="E310" s="135">
        <f>'Liste Articles'!$B$5</f>
        <v>0</v>
      </c>
      <c r="F310" s="131">
        <f ca="1">INDIRECT("'Liste Articles'!$B"&amp;INT(ROW(A309)/3.5)+131)</f>
        <v>0</v>
      </c>
      <c r="G310" s="131"/>
      <c r="H310" s="131">
        <f ca="1">INDIRECT("'Liste Articles'!$A"&amp;INT(ROW(A309)/3.5)+131)</f>
        <v>186</v>
      </c>
    </row>
    <row r="311" spans="1:8" ht="15">
      <c r="A311" s="135"/>
      <c r="B311" s="131"/>
      <c r="C311" s="131"/>
      <c r="D311" s="131"/>
      <c r="E311" s="135"/>
      <c r="F311" s="131"/>
      <c r="G311" s="131"/>
      <c r="H311" s="131"/>
    </row>
    <row r="312" spans="1:8" s="66" customFormat="1" ht="15">
      <c r="A312" s="65" t="s">
        <v>2</v>
      </c>
      <c r="B312" s="131"/>
      <c r="C312" s="131"/>
      <c r="D312" s="65" t="s">
        <v>1</v>
      </c>
      <c r="E312" s="65" t="s">
        <v>2</v>
      </c>
      <c r="F312" s="131"/>
      <c r="G312" s="131"/>
      <c r="H312" s="65" t="s">
        <v>1</v>
      </c>
    </row>
    <row r="313" spans="1:8" ht="15">
      <c r="A313" s="131">
        <f ca="1">INDIRECT("'Liste Articles'!$F"&amp;INT(ROW(A309)/3.5)+130)</f>
        <v>0</v>
      </c>
      <c r="B313" s="131"/>
      <c r="C313" s="131"/>
      <c r="D313" s="132">
        <f ca="1">INDIRECT("'Liste Articles'!$G"&amp;INT(ROW(A309)/3.5)+130)</f>
        <v>0</v>
      </c>
      <c r="E313" s="131">
        <f ca="1">INDIRECT("'Liste Articles'!$F"&amp;INT(ROW(A309)/3.5)+131)</f>
        <v>0</v>
      </c>
      <c r="F313" s="131"/>
      <c r="G313" s="131"/>
      <c r="H313" s="132">
        <f ca="1">INDIRECT("'Liste Articles'!$G"&amp;INT(ROW(A309)/3.5)+131)</f>
        <v>0</v>
      </c>
    </row>
    <row r="314" spans="1:8" ht="15">
      <c r="A314" s="131"/>
      <c r="B314" s="131"/>
      <c r="C314" s="131"/>
      <c r="D314" s="132"/>
      <c r="E314" s="131"/>
      <c r="F314" s="131"/>
      <c r="G314" s="131"/>
      <c r="H314" s="132"/>
    </row>
    <row r="315" spans="1:8" s="67" customFormat="1" ht="9">
      <c r="A315" s="133" t="s">
        <v>18</v>
      </c>
      <c r="B315" s="133"/>
      <c r="C315" s="133"/>
      <c r="D315" s="133"/>
      <c r="E315" s="133" t="s">
        <v>18</v>
      </c>
      <c r="F315" s="133"/>
      <c r="G315" s="133"/>
      <c r="H315" s="133"/>
    </row>
    <row r="316" spans="1:8" s="66" customFormat="1" ht="16.5">
      <c r="A316" s="64" t="s">
        <v>52</v>
      </c>
      <c r="B316" s="134" t="s">
        <v>4</v>
      </c>
      <c r="C316" s="134"/>
      <c r="D316" s="65" t="s">
        <v>3</v>
      </c>
      <c r="E316" s="64" t="s">
        <v>52</v>
      </c>
      <c r="F316" s="134" t="s">
        <v>4</v>
      </c>
      <c r="G316" s="134"/>
      <c r="H316" s="65" t="s">
        <v>3</v>
      </c>
    </row>
    <row r="317" spans="1:8" ht="15">
      <c r="A317" s="135">
        <f>'Liste Articles'!$B$5</f>
        <v>0</v>
      </c>
      <c r="B317" s="131">
        <f ca="1">INDIRECT("'Liste Articles'!$B"&amp;INT(ROW(A316)/3.5)+130)</f>
        <v>0</v>
      </c>
      <c r="C317" s="131"/>
      <c r="D317" s="131">
        <f ca="1">INDIRECT("'Liste Articles'!$A"&amp;INT(ROW(A316)/3.5)+130)</f>
        <v>187</v>
      </c>
      <c r="E317" s="135">
        <f>'Liste Articles'!$B$5</f>
        <v>0</v>
      </c>
      <c r="F317" s="131">
        <f ca="1">INDIRECT("'Liste Articles'!$B"&amp;INT(ROW(A316)/3.5)+131)</f>
        <v>0</v>
      </c>
      <c r="G317" s="131"/>
      <c r="H317" s="131">
        <f ca="1">INDIRECT("'Liste Articles'!$A"&amp;INT(ROW(A316)/3.5)+131)</f>
        <v>188</v>
      </c>
    </row>
    <row r="318" spans="1:8" ht="15">
      <c r="A318" s="135"/>
      <c r="B318" s="131"/>
      <c r="C318" s="131"/>
      <c r="D318" s="131"/>
      <c r="E318" s="135"/>
      <c r="F318" s="131"/>
      <c r="G318" s="131"/>
      <c r="H318" s="131"/>
    </row>
    <row r="319" spans="1:8" s="66" customFormat="1" ht="15">
      <c r="A319" s="65" t="s">
        <v>2</v>
      </c>
      <c r="B319" s="131"/>
      <c r="C319" s="131"/>
      <c r="D319" s="65" t="s">
        <v>1</v>
      </c>
      <c r="E319" s="65" t="s">
        <v>2</v>
      </c>
      <c r="F319" s="131"/>
      <c r="G319" s="131"/>
      <c r="H319" s="65" t="s">
        <v>1</v>
      </c>
    </row>
    <row r="320" spans="1:8" ht="15">
      <c r="A320" s="131">
        <f ca="1">INDIRECT("'Liste Articles'!$F"&amp;INT(ROW(A316)/3.5)+130)</f>
        <v>0</v>
      </c>
      <c r="B320" s="131"/>
      <c r="C320" s="131"/>
      <c r="D320" s="132">
        <f ca="1">INDIRECT("'Liste Articles'!$G"&amp;INT(ROW(A316)/3.5)+130)</f>
        <v>0</v>
      </c>
      <c r="E320" s="131">
        <f ca="1">INDIRECT("'Liste Articles'!$F"&amp;INT(ROW(A316)/3.5)+131)</f>
        <v>0</v>
      </c>
      <c r="F320" s="131"/>
      <c r="G320" s="131"/>
      <c r="H320" s="132">
        <f ca="1">INDIRECT("'Liste Articles'!$G"&amp;INT(ROW(A316)/3.5)+131)</f>
        <v>0</v>
      </c>
    </row>
    <row r="321" spans="1:8" ht="15">
      <c r="A321" s="131"/>
      <c r="B321" s="131"/>
      <c r="C321" s="131"/>
      <c r="D321" s="132"/>
      <c r="E321" s="131"/>
      <c r="F321" s="131"/>
      <c r="G321" s="131"/>
      <c r="H321" s="132"/>
    </row>
    <row r="322" spans="1:8" s="67" customFormat="1" ht="9">
      <c r="A322" s="133" t="s">
        <v>18</v>
      </c>
      <c r="B322" s="133"/>
      <c r="C322" s="133"/>
      <c r="D322" s="133"/>
      <c r="E322" s="133" t="s">
        <v>18</v>
      </c>
      <c r="F322" s="133"/>
      <c r="G322" s="133"/>
      <c r="H322" s="133"/>
    </row>
    <row r="323" spans="1:8" s="66" customFormat="1" ht="16.5">
      <c r="A323" s="64" t="s">
        <v>52</v>
      </c>
      <c r="B323" s="134" t="s">
        <v>4</v>
      </c>
      <c r="C323" s="134"/>
      <c r="D323" s="65" t="s">
        <v>3</v>
      </c>
      <c r="E323" s="64" t="s">
        <v>52</v>
      </c>
      <c r="F323" s="134" t="s">
        <v>4</v>
      </c>
      <c r="G323" s="134"/>
      <c r="H323" s="65" t="s">
        <v>3</v>
      </c>
    </row>
    <row r="324" spans="1:8" ht="15">
      <c r="A324" s="135">
        <f>'Liste Articles'!$B$5</f>
        <v>0</v>
      </c>
      <c r="B324" s="131">
        <f ca="1">INDIRECT("'Liste Articles'!$B"&amp;INT(ROW(A323)/3.5)+130)</f>
        <v>0</v>
      </c>
      <c r="C324" s="131"/>
      <c r="D324" s="131">
        <f ca="1">INDIRECT("'Liste Articles'!$A"&amp;INT(ROW(A323)/3.5)+130)</f>
        <v>189</v>
      </c>
      <c r="E324" s="135">
        <f>'Liste Articles'!$B$5</f>
        <v>0</v>
      </c>
      <c r="F324" s="131">
        <f ca="1">INDIRECT("'Liste Articles'!$B"&amp;INT(ROW(A323)/3.5)+131)</f>
        <v>0</v>
      </c>
      <c r="G324" s="131"/>
      <c r="H324" s="131">
        <f ca="1">INDIRECT("'Liste Articles'!$A"&amp;INT(ROW(A323)/3.5)+131)</f>
        <v>190</v>
      </c>
    </row>
    <row r="325" spans="1:8" ht="15">
      <c r="A325" s="135"/>
      <c r="B325" s="131"/>
      <c r="C325" s="131"/>
      <c r="D325" s="131"/>
      <c r="E325" s="135"/>
      <c r="F325" s="131"/>
      <c r="G325" s="131"/>
      <c r="H325" s="131"/>
    </row>
    <row r="326" spans="1:8" s="66" customFormat="1" ht="15">
      <c r="A326" s="65" t="s">
        <v>2</v>
      </c>
      <c r="B326" s="131"/>
      <c r="C326" s="131"/>
      <c r="D326" s="65" t="s">
        <v>1</v>
      </c>
      <c r="E326" s="65" t="s">
        <v>2</v>
      </c>
      <c r="F326" s="131"/>
      <c r="G326" s="131"/>
      <c r="H326" s="65" t="s">
        <v>1</v>
      </c>
    </row>
    <row r="327" spans="1:8" ht="15">
      <c r="A327" s="131">
        <f ca="1">INDIRECT("'Liste Articles'!$F"&amp;INT(ROW(A323)/3.5)+130)</f>
        <v>0</v>
      </c>
      <c r="B327" s="131"/>
      <c r="C327" s="131"/>
      <c r="D327" s="132">
        <f ca="1">INDIRECT("'Liste Articles'!$G"&amp;INT(ROW(A323)/3.5)+130)</f>
        <v>0</v>
      </c>
      <c r="E327" s="131">
        <f ca="1">INDIRECT("'Liste Articles'!$F"&amp;INT(ROW(A323)/3.5)+131)</f>
        <v>0</v>
      </c>
      <c r="F327" s="131"/>
      <c r="G327" s="131"/>
      <c r="H327" s="132">
        <f ca="1">INDIRECT("'Liste Articles'!$G"&amp;INT(ROW(A323)/3.5)+131)</f>
        <v>0</v>
      </c>
    </row>
    <row r="328" spans="1:8" ht="15">
      <c r="A328" s="131"/>
      <c r="B328" s="131"/>
      <c r="C328" s="131"/>
      <c r="D328" s="132"/>
      <c r="E328" s="131"/>
      <c r="F328" s="131"/>
      <c r="G328" s="131"/>
      <c r="H328" s="132"/>
    </row>
    <row r="329" spans="1:8" s="67" customFormat="1" ht="9">
      <c r="A329" s="133" t="s">
        <v>18</v>
      </c>
      <c r="B329" s="133"/>
      <c r="C329" s="133"/>
      <c r="D329" s="133"/>
      <c r="E329" s="133" t="s">
        <v>18</v>
      </c>
      <c r="F329" s="133"/>
      <c r="G329" s="133"/>
      <c r="H329" s="133"/>
    </row>
    <row r="330" spans="1:8" s="66" customFormat="1" ht="16.5">
      <c r="A330" s="64" t="s">
        <v>52</v>
      </c>
      <c r="B330" s="134" t="s">
        <v>4</v>
      </c>
      <c r="C330" s="134"/>
      <c r="D330" s="65" t="s">
        <v>3</v>
      </c>
      <c r="E330" s="64" t="s">
        <v>52</v>
      </c>
      <c r="F330" s="134" t="s">
        <v>4</v>
      </c>
      <c r="G330" s="134"/>
      <c r="H330" s="65" t="s">
        <v>3</v>
      </c>
    </row>
    <row r="331" spans="1:8" ht="15">
      <c r="A331" s="135">
        <f>'Liste Articles'!$B$5</f>
        <v>0</v>
      </c>
      <c r="B331" s="131">
        <f ca="1">INDIRECT("'Liste Articles'!$B"&amp;INT(ROW(A330)/3.5)+130)</f>
        <v>0</v>
      </c>
      <c r="C331" s="131"/>
      <c r="D331" s="131">
        <f ca="1">INDIRECT("'Liste Articles'!$A"&amp;INT(ROW(A330)/3.5)+130)</f>
        <v>191</v>
      </c>
      <c r="E331" s="135">
        <f>'Liste Articles'!$B$5</f>
        <v>0</v>
      </c>
      <c r="F331" s="131">
        <f ca="1">INDIRECT("'Liste Articles'!$B"&amp;INT(ROW(A330)/3.5)+131)</f>
        <v>0</v>
      </c>
      <c r="G331" s="131"/>
      <c r="H331" s="131">
        <f ca="1">INDIRECT("'Liste Articles'!$A"&amp;INT(ROW(A330)/3.5)+131)</f>
        <v>192</v>
      </c>
    </row>
    <row r="332" spans="1:8" ht="15">
      <c r="A332" s="135"/>
      <c r="B332" s="131"/>
      <c r="C332" s="131"/>
      <c r="D332" s="131"/>
      <c r="E332" s="135"/>
      <c r="F332" s="131"/>
      <c r="G332" s="131"/>
      <c r="H332" s="131"/>
    </row>
    <row r="333" spans="1:8" s="66" customFormat="1" ht="15">
      <c r="A333" s="65" t="s">
        <v>2</v>
      </c>
      <c r="B333" s="131"/>
      <c r="C333" s="131"/>
      <c r="D333" s="65" t="s">
        <v>1</v>
      </c>
      <c r="E333" s="65" t="s">
        <v>2</v>
      </c>
      <c r="F333" s="131"/>
      <c r="G333" s="131"/>
      <c r="H333" s="65" t="s">
        <v>1</v>
      </c>
    </row>
    <row r="334" spans="1:8" ht="15">
      <c r="A334" s="131">
        <f ca="1">INDIRECT("'Liste Articles'!$F"&amp;INT(ROW(A330)/3.5)+130)</f>
        <v>0</v>
      </c>
      <c r="B334" s="131"/>
      <c r="C334" s="131"/>
      <c r="D334" s="132">
        <f ca="1">INDIRECT("'Liste Articles'!$G"&amp;INT(ROW(A330)/3.5)+130)</f>
        <v>0</v>
      </c>
      <c r="E334" s="131">
        <f ca="1">INDIRECT("'Liste Articles'!$F"&amp;INT(ROW(A330)/3.5)+131)</f>
        <v>0</v>
      </c>
      <c r="F334" s="131"/>
      <c r="G334" s="131"/>
      <c r="H334" s="132">
        <f ca="1">INDIRECT("'Liste Articles'!$G"&amp;INT(ROW(A330)/3.5)+131)</f>
        <v>0</v>
      </c>
    </row>
    <row r="335" spans="1:8" ht="15">
      <c r="A335" s="131"/>
      <c r="B335" s="131"/>
      <c r="C335" s="131"/>
      <c r="D335" s="132"/>
      <c r="E335" s="131"/>
      <c r="F335" s="131"/>
      <c r="G335" s="131"/>
      <c r="H335" s="132"/>
    </row>
    <row r="336" spans="1:8" s="67" customFormat="1" ht="9">
      <c r="A336" s="133" t="s">
        <v>18</v>
      </c>
      <c r="B336" s="133"/>
      <c r="C336" s="133"/>
      <c r="D336" s="133"/>
      <c r="E336" s="133" t="s">
        <v>18</v>
      </c>
      <c r="F336" s="133"/>
      <c r="G336" s="133"/>
      <c r="H336" s="133"/>
    </row>
    <row r="337" spans="1:8" s="66" customFormat="1" ht="16.5">
      <c r="A337" s="64" t="s">
        <v>52</v>
      </c>
      <c r="B337" s="134" t="s">
        <v>4</v>
      </c>
      <c r="C337" s="134"/>
      <c r="D337" s="65" t="s">
        <v>3</v>
      </c>
      <c r="E337" s="64" t="s">
        <v>52</v>
      </c>
      <c r="F337" s="134" t="s">
        <v>4</v>
      </c>
      <c r="G337" s="134"/>
      <c r="H337" s="65" t="s">
        <v>3</v>
      </c>
    </row>
    <row r="338" spans="1:8" ht="15">
      <c r="A338" s="135">
        <f>'Liste Articles'!$B$5</f>
        <v>0</v>
      </c>
      <c r="B338" s="131">
        <f ca="1">INDIRECT("'Liste Articles'!$B"&amp;INT(ROW(A337)/3.5)+130)</f>
        <v>0</v>
      </c>
      <c r="C338" s="131"/>
      <c r="D338" s="131">
        <f ca="1">INDIRECT("'Liste Articles'!$A"&amp;INT(ROW(A337)/3.5)+130)</f>
        <v>193</v>
      </c>
      <c r="E338" s="135">
        <f>'Liste Articles'!$B$5</f>
        <v>0</v>
      </c>
      <c r="F338" s="131">
        <f ca="1">INDIRECT("'Liste Articles'!$B"&amp;INT(ROW(A337)/3.5)+131)</f>
        <v>0</v>
      </c>
      <c r="G338" s="131"/>
      <c r="H338" s="131">
        <f ca="1">INDIRECT("'Liste Articles'!$A"&amp;INT(ROW(A337)/3.5)+131)</f>
        <v>194</v>
      </c>
    </row>
    <row r="339" spans="1:8" ht="15">
      <c r="A339" s="135"/>
      <c r="B339" s="131"/>
      <c r="C339" s="131"/>
      <c r="D339" s="131"/>
      <c r="E339" s="135"/>
      <c r="F339" s="131"/>
      <c r="G339" s="131"/>
      <c r="H339" s="131"/>
    </row>
    <row r="340" spans="1:8" s="66" customFormat="1" ht="15">
      <c r="A340" s="65" t="s">
        <v>2</v>
      </c>
      <c r="B340" s="131"/>
      <c r="C340" s="131"/>
      <c r="D340" s="65" t="s">
        <v>1</v>
      </c>
      <c r="E340" s="65" t="s">
        <v>2</v>
      </c>
      <c r="F340" s="131"/>
      <c r="G340" s="131"/>
      <c r="H340" s="65" t="s">
        <v>1</v>
      </c>
    </row>
    <row r="341" spans="1:8" ht="15">
      <c r="A341" s="131">
        <f ca="1">INDIRECT("'Liste Articles'!$F"&amp;INT(ROW(A337)/3.5)+130)</f>
        <v>0</v>
      </c>
      <c r="B341" s="131"/>
      <c r="C341" s="131"/>
      <c r="D341" s="132">
        <f ca="1">INDIRECT("'Liste Articles'!$G"&amp;INT(ROW(A337)/3.5)+130)</f>
        <v>0</v>
      </c>
      <c r="E341" s="131">
        <f ca="1">INDIRECT("'Liste Articles'!$F"&amp;INT(ROW(A337)/3.5)+131)</f>
        <v>0</v>
      </c>
      <c r="F341" s="131"/>
      <c r="G341" s="131"/>
      <c r="H341" s="132">
        <f ca="1">INDIRECT("'Liste Articles'!$G"&amp;INT(ROW(A337)/3.5)+131)</f>
        <v>0</v>
      </c>
    </row>
    <row r="342" spans="1:8" ht="15">
      <c r="A342" s="131"/>
      <c r="B342" s="131"/>
      <c r="C342" s="131"/>
      <c r="D342" s="132"/>
      <c r="E342" s="131"/>
      <c r="F342" s="131"/>
      <c r="G342" s="131"/>
      <c r="H342" s="132"/>
    </row>
    <row r="343" spans="1:8" s="67" customFormat="1" ht="9">
      <c r="A343" s="133" t="s">
        <v>18</v>
      </c>
      <c r="B343" s="133"/>
      <c r="C343" s="133"/>
      <c r="D343" s="133"/>
      <c r="E343" s="133" t="s">
        <v>18</v>
      </c>
      <c r="F343" s="133"/>
      <c r="G343" s="133"/>
      <c r="H343" s="133"/>
    </row>
    <row r="344" spans="1:8" s="66" customFormat="1" ht="16.5">
      <c r="A344" s="64" t="s">
        <v>52</v>
      </c>
      <c r="B344" s="134" t="s">
        <v>4</v>
      </c>
      <c r="C344" s="134"/>
      <c r="D344" s="65" t="s">
        <v>3</v>
      </c>
      <c r="E344" s="64" t="s">
        <v>52</v>
      </c>
      <c r="F344" s="134" t="s">
        <v>4</v>
      </c>
      <c r="G344" s="134"/>
      <c r="H344" s="65" t="s">
        <v>3</v>
      </c>
    </row>
    <row r="345" spans="1:8" ht="15">
      <c r="A345" s="135">
        <f>'Liste Articles'!$B$5</f>
        <v>0</v>
      </c>
      <c r="B345" s="131">
        <f ca="1">INDIRECT("'Liste Articles'!$B"&amp;INT(ROW(A344)/3.5)+130)</f>
        <v>0</v>
      </c>
      <c r="C345" s="131"/>
      <c r="D345" s="131">
        <f ca="1">INDIRECT("'Liste Articles'!$A"&amp;INT(ROW(A344)/3.5)+130)</f>
        <v>195</v>
      </c>
      <c r="E345" s="135">
        <f>'Liste Articles'!$B$5</f>
        <v>0</v>
      </c>
      <c r="F345" s="131">
        <f ca="1">INDIRECT("'Liste Articles'!$B"&amp;INT(ROW(A344)/3.5)+131)</f>
        <v>0</v>
      </c>
      <c r="G345" s="131"/>
      <c r="H345" s="131">
        <f ca="1">INDIRECT("'Liste Articles'!$A"&amp;INT(ROW(A344)/3.5)+131)</f>
        <v>196</v>
      </c>
    </row>
    <row r="346" spans="1:8" ht="15">
      <c r="A346" s="135"/>
      <c r="B346" s="131"/>
      <c r="C346" s="131"/>
      <c r="D346" s="131"/>
      <c r="E346" s="135"/>
      <c r="F346" s="131"/>
      <c r="G346" s="131"/>
      <c r="H346" s="131"/>
    </row>
    <row r="347" spans="1:8" s="66" customFormat="1" ht="15">
      <c r="A347" s="65" t="s">
        <v>2</v>
      </c>
      <c r="B347" s="131"/>
      <c r="C347" s="131"/>
      <c r="D347" s="65" t="s">
        <v>1</v>
      </c>
      <c r="E347" s="65" t="s">
        <v>2</v>
      </c>
      <c r="F347" s="131"/>
      <c r="G347" s="131"/>
      <c r="H347" s="65" t="s">
        <v>1</v>
      </c>
    </row>
    <row r="348" spans="1:8" ht="15">
      <c r="A348" s="131">
        <f ca="1">INDIRECT("'Liste Articles'!$F"&amp;INT(ROW(A344)/3.5)+130)</f>
        <v>0</v>
      </c>
      <c r="B348" s="131"/>
      <c r="C348" s="131"/>
      <c r="D348" s="132">
        <f ca="1">INDIRECT("'Liste Articles'!$G"&amp;INT(ROW(A344)/3.5)+130)</f>
        <v>0</v>
      </c>
      <c r="E348" s="131">
        <f ca="1">INDIRECT("'Liste Articles'!$F"&amp;INT(ROW(A344)/3.5)+131)</f>
        <v>0</v>
      </c>
      <c r="F348" s="131"/>
      <c r="G348" s="131"/>
      <c r="H348" s="132">
        <f ca="1">INDIRECT("'Liste Articles'!$G"&amp;INT(ROW(A344)/3.5)+131)</f>
        <v>0</v>
      </c>
    </row>
    <row r="349" spans="1:8" ht="15">
      <c r="A349" s="131"/>
      <c r="B349" s="131"/>
      <c r="C349" s="131"/>
      <c r="D349" s="132"/>
      <c r="E349" s="131"/>
      <c r="F349" s="131"/>
      <c r="G349" s="131"/>
      <c r="H349" s="132"/>
    </row>
    <row r="350" spans="1:8" s="67" customFormat="1" ht="9">
      <c r="A350" s="133" t="s">
        <v>18</v>
      </c>
      <c r="B350" s="133"/>
      <c r="C350" s="133"/>
      <c r="D350" s="133"/>
      <c r="E350" s="133" t="s">
        <v>18</v>
      </c>
      <c r="F350" s="133"/>
      <c r="G350" s="133"/>
      <c r="H350" s="133"/>
    </row>
    <row r="351" spans="1:8" s="66" customFormat="1" ht="16.5">
      <c r="A351" s="64" t="s">
        <v>52</v>
      </c>
      <c r="B351" s="134" t="s">
        <v>4</v>
      </c>
      <c r="C351" s="134"/>
      <c r="D351" s="65" t="s">
        <v>3</v>
      </c>
      <c r="E351" s="64" t="s">
        <v>52</v>
      </c>
      <c r="F351" s="134" t="s">
        <v>4</v>
      </c>
      <c r="G351" s="134"/>
      <c r="H351" s="65" t="s">
        <v>3</v>
      </c>
    </row>
    <row r="352" spans="1:8" ht="15">
      <c r="A352" s="135">
        <f>'Liste Articles'!$B$5</f>
        <v>0</v>
      </c>
      <c r="B352" s="131">
        <f ca="1">INDIRECT("'Liste Articles'!$B"&amp;INT(ROW(A351)/3.5)+130)</f>
        <v>0</v>
      </c>
      <c r="C352" s="131"/>
      <c r="D352" s="131">
        <f ca="1">INDIRECT("'Liste Articles'!$A"&amp;INT(ROW(A351)/3.5)+130)</f>
        <v>197</v>
      </c>
      <c r="E352" s="135">
        <f>'Liste Articles'!$B$5</f>
        <v>0</v>
      </c>
      <c r="F352" s="131">
        <f ca="1">INDIRECT("'Liste Articles'!$B"&amp;INT(ROW(A351)/3.5)+131)</f>
        <v>0</v>
      </c>
      <c r="G352" s="131"/>
      <c r="H352" s="131">
        <f ca="1">INDIRECT("'Liste Articles'!$A"&amp;INT(ROW(A351)/3.5)+131)</f>
        <v>198</v>
      </c>
    </row>
    <row r="353" spans="1:8" ht="15">
      <c r="A353" s="135"/>
      <c r="B353" s="131"/>
      <c r="C353" s="131"/>
      <c r="D353" s="131"/>
      <c r="E353" s="135"/>
      <c r="F353" s="131"/>
      <c r="G353" s="131"/>
      <c r="H353" s="131"/>
    </row>
    <row r="354" spans="1:8" s="66" customFormat="1" ht="15">
      <c r="A354" s="65" t="s">
        <v>2</v>
      </c>
      <c r="B354" s="131"/>
      <c r="C354" s="131"/>
      <c r="D354" s="65" t="s">
        <v>1</v>
      </c>
      <c r="E354" s="65" t="s">
        <v>2</v>
      </c>
      <c r="F354" s="131"/>
      <c r="G354" s="131"/>
      <c r="H354" s="65" t="s">
        <v>1</v>
      </c>
    </row>
    <row r="355" spans="1:8" ht="15">
      <c r="A355" s="131">
        <f ca="1">INDIRECT("'Liste Articles'!$F"&amp;INT(ROW(A351)/3.5)+130)</f>
        <v>0</v>
      </c>
      <c r="B355" s="131"/>
      <c r="C355" s="131"/>
      <c r="D355" s="132">
        <f ca="1">INDIRECT("'Liste Articles'!$G"&amp;INT(ROW(A351)/3.5)+130)</f>
        <v>0</v>
      </c>
      <c r="E355" s="131">
        <f ca="1">INDIRECT("'Liste Articles'!$F"&amp;INT(ROW(A351)/3.5)+131)</f>
        <v>0</v>
      </c>
      <c r="F355" s="131"/>
      <c r="G355" s="131"/>
      <c r="H355" s="132">
        <f ca="1">INDIRECT("'Liste Articles'!$G"&amp;INT(ROW(A351)/3.5)+131)</f>
        <v>0</v>
      </c>
    </row>
    <row r="356" spans="1:8" ht="15">
      <c r="A356" s="131"/>
      <c r="B356" s="131"/>
      <c r="C356" s="131"/>
      <c r="D356" s="132"/>
      <c r="E356" s="131"/>
      <c r="F356" s="131"/>
      <c r="G356" s="131"/>
      <c r="H356" s="132"/>
    </row>
    <row r="357" spans="1:8" s="67" customFormat="1" ht="9">
      <c r="A357" s="133" t="s">
        <v>18</v>
      </c>
      <c r="B357" s="133"/>
      <c r="C357" s="133"/>
      <c r="D357" s="133"/>
      <c r="E357" s="133" t="s">
        <v>18</v>
      </c>
      <c r="F357" s="133"/>
      <c r="G357" s="133"/>
      <c r="H357" s="133"/>
    </row>
    <row r="358" spans="1:8" s="66" customFormat="1" ht="16.5">
      <c r="A358" s="64" t="s">
        <v>52</v>
      </c>
      <c r="B358" s="134" t="s">
        <v>4</v>
      </c>
      <c r="C358" s="134"/>
      <c r="D358" s="65" t="s">
        <v>3</v>
      </c>
      <c r="E358" s="64" t="s">
        <v>52</v>
      </c>
      <c r="F358" s="134" t="s">
        <v>4</v>
      </c>
      <c r="G358" s="134"/>
      <c r="H358" s="65" t="s">
        <v>3</v>
      </c>
    </row>
    <row r="359" spans="1:8" ht="15">
      <c r="A359" s="135">
        <f>'Liste Articles'!$B$5</f>
        <v>0</v>
      </c>
      <c r="B359" s="131">
        <f ca="1">INDIRECT("'Liste Articles'!$B"&amp;INT(ROW(A358)/3.5)+130)</f>
        <v>0</v>
      </c>
      <c r="C359" s="131"/>
      <c r="D359" s="131">
        <f ca="1">INDIRECT("'Liste Articles'!$A"&amp;INT(ROW(A358)/3.5)+130)</f>
        <v>199</v>
      </c>
      <c r="E359" s="135">
        <f>'Liste Articles'!$B$5</f>
        <v>0</v>
      </c>
      <c r="F359" s="131">
        <f ca="1">INDIRECT("'Liste Articles'!$B"&amp;INT(ROW(A358)/3.5)+131)</f>
        <v>0</v>
      </c>
      <c r="G359" s="131"/>
      <c r="H359" s="131">
        <f ca="1">INDIRECT("'Liste Articles'!$A"&amp;INT(ROW(A358)/3.5)+131)</f>
        <v>200</v>
      </c>
    </row>
    <row r="360" spans="1:8" ht="15">
      <c r="A360" s="135"/>
      <c r="B360" s="131"/>
      <c r="C360" s="131"/>
      <c r="D360" s="131"/>
      <c r="E360" s="135"/>
      <c r="F360" s="131"/>
      <c r="G360" s="131"/>
      <c r="H360" s="131"/>
    </row>
    <row r="361" spans="1:8" s="66" customFormat="1" ht="15">
      <c r="A361" s="65" t="s">
        <v>2</v>
      </c>
      <c r="B361" s="131"/>
      <c r="C361" s="131"/>
      <c r="D361" s="65" t="s">
        <v>1</v>
      </c>
      <c r="E361" s="65" t="s">
        <v>2</v>
      </c>
      <c r="F361" s="131"/>
      <c r="G361" s="131"/>
      <c r="H361" s="65" t="s">
        <v>1</v>
      </c>
    </row>
    <row r="362" spans="1:8" ht="15">
      <c r="A362" s="131">
        <f ca="1">INDIRECT("'Liste Articles'!$F"&amp;INT(ROW(A358)/3.5)+130)</f>
        <v>0</v>
      </c>
      <c r="B362" s="131"/>
      <c r="C362" s="131"/>
      <c r="D362" s="132">
        <f ca="1">INDIRECT("'Liste Articles'!$G"&amp;INT(ROW(A358)/3.5)+130)</f>
        <v>0</v>
      </c>
      <c r="E362" s="131">
        <f ca="1">INDIRECT("'Liste Articles'!$F"&amp;INT(ROW(A358)/3.5)+131)</f>
        <v>0</v>
      </c>
      <c r="F362" s="131"/>
      <c r="G362" s="131"/>
      <c r="H362" s="132">
        <f ca="1">INDIRECT("'Liste Articles'!$G"&amp;INT(ROW(A358)/3.5)+131)</f>
        <v>0</v>
      </c>
    </row>
    <row r="363" spans="1:8" ht="15">
      <c r="A363" s="131"/>
      <c r="B363" s="131"/>
      <c r="C363" s="131"/>
      <c r="D363" s="132"/>
      <c r="E363" s="131"/>
      <c r="F363" s="131"/>
      <c r="G363" s="131"/>
      <c r="H363" s="132"/>
    </row>
    <row r="364" spans="1:8" s="67" customFormat="1" ht="9">
      <c r="A364" s="133" t="s">
        <v>18</v>
      </c>
      <c r="B364" s="133"/>
      <c r="C364" s="133"/>
      <c r="D364" s="133"/>
      <c r="E364" s="133" t="s">
        <v>18</v>
      </c>
      <c r="F364" s="133"/>
      <c r="G364" s="133"/>
      <c r="H364" s="133"/>
    </row>
  </sheetData>
  <sheetProtection password="9C57" sheet="1" objects="1" scenarios="1" selectLockedCells="1"/>
  <mergeCells count="728">
    <mergeCell ref="H205:H206"/>
    <mergeCell ref="A208:A209"/>
    <mergeCell ref="D208:D209"/>
    <mergeCell ref="E208:E209"/>
    <mergeCell ref="H208:H209"/>
    <mergeCell ref="A210:D210"/>
    <mergeCell ref="E210:H210"/>
    <mergeCell ref="B204:C204"/>
    <mergeCell ref="F204:G204"/>
    <mergeCell ref="A205:A206"/>
    <mergeCell ref="B205:C209"/>
    <mergeCell ref="D205:D206"/>
    <mergeCell ref="E205:E206"/>
    <mergeCell ref="F205:G209"/>
    <mergeCell ref="H198:H199"/>
    <mergeCell ref="A201:A202"/>
    <mergeCell ref="D201:D202"/>
    <mergeCell ref="E201:E202"/>
    <mergeCell ref="H201:H202"/>
    <mergeCell ref="A203:D203"/>
    <mergeCell ref="E203:H203"/>
    <mergeCell ref="B197:C197"/>
    <mergeCell ref="F197:G197"/>
    <mergeCell ref="A198:A199"/>
    <mergeCell ref="B198:C202"/>
    <mergeCell ref="D198:D199"/>
    <mergeCell ref="E198:E199"/>
    <mergeCell ref="F198:G202"/>
    <mergeCell ref="H191:H192"/>
    <mergeCell ref="A194:A195"/>
    <mergeCell ref="D194:D195"/>
    <mergeCell ref="E194:E195"/>
    <mergeCell ref="H194:H195"/>
    <mergeCell ref="A196:D196"/>
    <mergeCell ref="E196:H196"/>
    <mergeCell ref="B190:C190"/>
    <mergeCell ref="F190:G190"/>
    <mergeCell ref="A191:A192"/>
    <mergeCell ref="B191:C195"/>
    <mergeCell ref="D191:D192"/>
    <mergeCell ref="E191:E192"/>
    <mergeCell ref="F191:G195"/>
    <mergeCell ref="H184:H185"/>
    <mergeCell ref="A187:A188"/>
    <mergeCell ref="D187:D188"/>
    <mergeCell ref="E187:E188"/>
    <mergeCell ref="H187:H188"/>
    <mergeCell ref="A189:D189"/>
    <mergeCell ref="E189:H189"/>
    <mergeCell ref="B183:C183"/>
    <mergeCell ref="F183:G183"/>
    <mergeCell ref="A184:A185"/>
    <mergeCell ref="B184:C188"/>
    <mergeCell ref="D184:D185"/>
    <mergeCell ref="E184:E185"/>
    <mergeCell ref="F184:G188"/>
    <mergeCell ref="H177:H178"/>
    <mergeCell ref="A180:A181"/>
    <mergeCell ref="D180:D181"/>
    <mergeCell ref="E180:E181"/>
    <mergeCell ref="H180:H181"/>
    <mergeCell ref="A182:D182"/>
    <mergeCell ref="E182:H182"/>
    <mergeCell ref="B176:C176"/>
    <mergeCell ref="F176:G176"/>
    <mergeCell ref="A177:A178"/>
    <mergeCell ref="B177:C181"/>
    <mergeCell ref="D177:D178"/>
    <mergeCell ref="E177:E178"/>
    <mergeCell ref="F177:G181"/>
    <mergeCell ref="H170:H171"/>
    <mergeCell ref="A173:A174"/>
    <mergeCell ref="D173:D174"/>
    <mergeCell ref="E173:E174"/>
    <mergeCell ref="H173:H174"/>
    <mergeCell ref="A175:D175"/>
    <mergeCell ref="E175:H175"/>
    <mergeCell ref="B169:C169"/>
    <mergeCell ref="F169:G169"/>
    <mergeCell ref="A170:A171"/>
    <mergeCell ref="B170:C174"/>
    <mergeCell ref="D170:D171"/>
    <mergeCell ref="E170:E171"/>
    <mergeCell ref="F170:G174"/>
    <mergeCell ref="H163:H164"/>
    <mergeCell ref="A166:A167"/>
    <mergeCell ref="D166:D167"/>
    <mergeCell ref="E166:E167"/>
    <mergeCell ref="H166:H167"/>
    <mergeCell ref="A168:D168"/>
    <mergeCell ref="E168:H168"/>
    <mergeCell ref="B162:C162"/>
    <mergeCell ref="F162:G162"/>
    <mergeCell ref="A163:A164"/>
    <mergeCell ref="B163:C167"/>
    <mergeCell ref="D163:D164"/>
    <mergeCell ref="E163:E164"/>
    <mergeCell ref="F163:G167"/>
    <mergeCell ref="H156:H157"/>
    <mergeCell ref="A159:A160"/>
    <mergeCell ref="D159:D160"/>
    <mergeCell ref="E159:E160"/>
    <mergeCell ref="H159:H160"/>
    <mergeCell ref="A161:D161"/>
    <mergeCell ref="E161:H161"/>
    <mergeCell ref="B155:C155"/>
    <mergeCell ref="F155:G155"/>
    <mergeCell ref="A156:A157"/>
    <mergeCell ref="B156:C160"/>
    <mergeCell ref="D156:D157"/>
    <mergeCell ref="E156:E157"/>
    <mergeCell ref="F156:G160"/>
    <mergeCell ref="H149:H150"/>
    <mergeCell ref="A152:A153"/>
    <mergeCell ref="D152:D153"/>
    <mergeCell ref="E152:E153"/>
    <mergeCell ref="H152:H153"/>
    <mergeCell ref="A154:D154"/>
    <mergeCell ref="E154:H154"/>
    <mergeCell ref="B148:C148"/>
    <mergeCell ref="F148:G148"/>
    <mergeCell ref="A149:A150"/>
    <mergeCell ref="B149:C153"/>
    <mergeCell ref="D149:D150"/>
    <mergeCell ref="E149:E150"/>
    <mergeCell ref="F149:G153"/>
    <mergeCell ref="H142:H143"/>
    <mergeCell ref="A145:A146"/>
    <mergeCell ref="D145:D146"/>
    <mergeCell ref="E145:E146"/>
    <mergeCell ref="H145:H146"/>
    <mergeCell ref="A147:D147"/>
    <mergeCell ref="E147:H147"/>
    <mergeCell ref="B141:C141"/>
    <mergeCell ref="F141:G141"/>
    <mergeCell ref="A142:A143"/>
    <mergeCell ref="B142:C146"/>
    <mergeCell ref="D142:D143"/>
    <mergeCell ref="E142:E143"/>
    <mergeCell ref="F142:G146"/>
    <mergeCell ref="H135:H136"/>
    <mergeCell ref="A138:A139"/>
    <mergeCell ref="D138:D139"/>
    <mergeCell ref="E138:E139"/>
    <mergeCell ref="H138:H139"/>
    <mergeCell ref="A140:D140"/>
    <mergeCell ref="E140:H140"/>
    <mergeCell ref="B134:C134"/>
    <mergeCell ref="F134:G134"/>
    <mergeCell ref="A135:A136"/>
    <mergeCell ref="B135:C139"/>
    <mergeCell ref="D135:D136"/>
    <mergeCell ref="E135:E136"/>
    <mergeCell ref="F135:G139"/>
    <mergeCell ref="H128:H129"/>
    <mergeCell ref="A131:A132"/>
    <mergeCell ref="D131:D132"/>
    <mergeCell ref="E131:E132"/>
    <mergeCell ref="H131:H132"/>
    <mergeCell ref="A133:D133"/>
    <mergeCell ref="E133:H133"/>
    <mergeCell ref="B127:C127"/>
    <mergeCell ref="F127:G127"/>
    <mergeCell ref="A128:A129"/>
    <mergeCell ref="B128:C132"/>
    <mergeCell ref="D128:D129"/>
    <mergeCell ref="E128:E129"/>
    <mergeCell ref="F128:G132"/>
    <mergeCell ref="H121:H122"/>
    <mergeCell ref="A124:A125"/>
    <mergeCell ref="D124:D125"/>
    <mergeCell ref="E124:E125"/>
    <mergeCell ref="H124:H125"/>
    <mergeCell ref="A126:D126"/>
    <mergeCell ref="E126:H126"/>
    <mergeCell ref="B120:C120"/>
    <mergeCell ref="F120:G120"/>
    <mergeCell ref="A121:A122"/>
    <mergeCell ref="B121:C125"/>
    <mergeCell ref="D121:D122"/>
    <mergeCell ref="E121:E122"/>
    <mergeCell ref="F121:G125"/>
    <mergeCell ref="H114:H115"/>
    <mergeCell ref="A117:A118"/>
    <mergeCell ref="D117:D118"/>
    <mergeCell ref="E117:E118"/>
    <mergeCell ref="H117:H118"/>
    <mergeCell ref="A119:D119"/>
    <mergeCell ref="E119:H119"/>
    <mergeCell ref="B113:C113"/>
    <mergeCell ref="F113:G113"/>
    <mergeCell ref="A114:A115"/>
    <mergeCell ref="B114:C118"/>
    <mergeCell ref="D114:D115"/>
    <mergeCell ref="E114:E115"/>
    <mergeCell ref="F114:G118"/>
    <mergeCell ref="H107:H108"/>
    <mergeCell ref="A110:A111"/>
    <mergeCell ref="D110:D111"/>
    <mergeCell ref="E110:E111"/>
    <mergeCell ref="H110:H111"/>
    <mergeCell ref="A112:D112"/>
    <mergeCell ref="E112:H112"/>
    <mergeCell ref="B106:C106"/>
    <mergeCell ref="F106:G106"/>
    <mergeCell ref="A107:A108"/>
    <mergeCell ref="B107:C111"/>
    <mergeCell ref="D107:D108"/>
    <mergeCell ref="E107:E108"/>
    <mergeCell ref="F107:G111"/>
    <mergeCell ref="H100:H101"/>
    <mergeCell ref="A103:A104"/>
    <mergeCell ref="D103:D104"/>
    <mergeCell ref="E103:E104"/>
    <mergeCell ref="H103:H104"/>
    <mergeCell ref="A105:D105"/>
    <mergeCell ref="E105:H105"/>
    <mergeCell ref="B99:C99"/>
    <mergeCell ref="F99:G99"/>
    <mergeCell ref="A100:A101"/>
    <mergeCell ref="B100:C104"/>
    <mergeCell ref="D100:D101"/>
    <mergeCell ref="E100:E101"/>
    <mergeCell ref="F100:G104"/>
    <mergeCell ref="H93:H94"/>
    <mergeCell ref="A96:A97"/>
    <mergeCell ref="D96:D97"/>
    <mergeCell ref="E96:E97"/>
    <mergeCell ref="H96:H97"/>
    <mergeCell ref="A98:D98"/>
    <mergeCell ref="E98:H98"/>
    <mergeCell ref="B92:C92"/>
    <mergeCell ref="F92:G92"/>
    <mergeCell ref="A93:A94"/>
    <mergeCell ref="B93:C97"/>
    <mergeCell ref="D93:D94"/>
    <mergeCell ref="E93:E94"/>
    <mergeCell ref="F93:G97"/>
    <mergeCell ref="H86:H87"/>
    <mergeCell ref="A89:A90"/>
    <mergeCell ref="D89:D90"/>
    <mergeCell ref="E89:E90"/>
    <mergeCell ref="H89:H90"/>
    <mergeCell ref="A91:D91"/>
    <mergeCell ref="E91:H91"/>
    <mergeCell ref="B85:C85"/>
    <mergeCell ref="F85:G85"/>
    <mergeCell ref="A86:A87"/>
    <mergeCell ref="B86:C90"/>
    <mergeCell ref="D86:D87"/>
    <mergeCell ref="E86:E87"/>
    <mergeCell ref="F86:G90"/>
    <mergeCell ref="H79:H80"/>
    <mergeCell ref="A82:A83"/>
    <mergeCell ref="D82:D83"/>
    <mergeCell ref="E82:E83"/>
    <mergeCell ref="H82:H83"/>
    <mergeCell ref="A84:D84"/>
    <mergeCell ref="E84:H84"/>
    <mergeCell ref="B78:C78"/>
    <mergeCell ref="F78:G78"/>
    <mergeCell ref="A79:A80"/>
    <mergeCell ref="B79:C83"/>
    <mergeCell ref="D79:D80"/>
    <mergeCell ref="E79:E80"/>
    <mergeCell ref="F79:G83"/>
    <mergeCell ref="H72:H73"/>
    <mergeCell ref="A75:A76"/>
    <mergeCell ref="D75:D76"/>
    <mergeCell ref="E75:E76"/>
    <mergeCell ref="H75:H76"/>
    <mergeCell ref="A77:D77"/>
    <mergeCell ref="E77:H77"/>
    <mergeCell ref="B71:C71"/>
    <mergeCell ref="F71:G71"/>
    <mergeCell ref="A72:A73"/>
    <mergeCell ref="B72:C76"/>
    <mergeCell ref="D72:D73"/>
    <mergeCell ref="E72:E73"/>
    <mergeCell ref="F72:G76"/>
    <mergeCell ref="H65:H66"/>
    <mergeCell ref="A68:A69"/>
    <mergeCell ref="D68:D69"/>
    <mergeCell ref="E68:E69"/>
    <mergeCell ref="H68:H69"/>
    <mergeCell ref="A70:D70"/>
    <mergeCell ref="E70:H70"/>
    <mergeCell ref="B64:C64"/>
    <mergeCell ref="F64:G64"/>
    <mergeCell ref="A65:A66"/>
    <mergeCell ref="B65:C69"/>
    <mergeCell ref="D65:D66"/>
    <mergeCell ref="E65:E66"/>
    <mergeCell ref="F65:G69"/>
    <mergeCell ref="H58:H59"/>
    <mergeCell ref="A61:A62"/>
    <mergeCell ref="D61:D62"/>
    <mergeCell ref="E61:E62"/>
    <mergeCell ref="H61:H62"/>
    <mergeCell ref="A63:D63"/>
    <mergeCell ref="E63:H63"/>
    <mergeCell ref="B57:C57"/>
    <mergeCell ref="F57:G57"/>
    <mergeCell ref="A58:A59"/>
    <mergeCell ref="B58:C62"/>
    <mergeCell ref="D58:D59"/>
    <mergeCell ref="E58:E59"/>
    <mergeCell ref="F58:G62"/>
    <mergeCell ref="H51:H52"/>
    <mergeCell ref="A54:A55"/>
    <mergeCell ref="D54:D55"/>
    <mergeCell ref="E54:E55"/>
    <mergeCell ref="H54:H55"/>
    <mergeCell ref="A56:D56"/>
    <mergeCell ref="E56:H56"/>
    <mergeCell ref="B50:C50"/>
    <mergeCell ref="F50:G50"/>
    <mergeCell ref="A51:A52"/>
    <mergeCell ref="B51:C55"/>
    <mergeCell ref="D51:D52"/>
    <mergeCell ref="E51:E52"/>
    <mergeCell ref="F51:G55"/>
    <mergeCell ref="H44:H45"/>
    <mergeCell ref="A47:A48"/>
    <mergeCell ref="D47:D48"/>
    <mergeCell ref="E47:E48"/>
    <mergeCell ref="H47:H48"/>
    <mergeCell ref="A49:D49"/>
    <mergeCell ref="E49:H49"/>
    <mergeCell ref="B43:C43"/>
    <mergeCell ref="F43:G43"/>
    <mergeCell ref="A44:A45"/>
    <mergeCell ref="B44:C48"/>
    <mergeCell ref="D44:D45"/>
    <mergeCell ref="E44:E45"/>
    <mergeCell ref="F44:G48"/>
    <mergeCell ref="H37:H38"/>
    <mergeCell ref="A40:A41"/>
    <mergeCell ref="D40:D41"/>
    <mergeCell ref="E40:E41"/>
    <mergeCell ref="H40:H41"/>
    <mergeCell ref="A42:D42"/>
    <mergeCell ref="E42:H42"/>
    <mergeCell ref="B36:C36"/>
    <mergeCell ref="F36:G36"/>
    <mergeCell ref="A37:A38"/>
    <mergeCell ref="B37:C41"/>
    <mergeCell ref="D37:D38"/>
    <mergeCell ref="E37:E38"/>
    <mergeCell ref="F37:G41"/>
    <mergeCell ref="H30:H31"/>
    <mergeCell ref="A33:A34"/>
    <mergeCell ref="D33:D34"/>
    <mergeCell ref="E33:E34"/>
    <mergeCell ref="H33:H34"/>
    <mergeCell ref="A35:D35"/>
    <mergeCell ref="E35:H35"/>
    <mergeCell ref="B29:C29"/>
    <mergeCell ref="F29:G29"/>
    <mergeCell ref="A30:A31"/>
    <mergeCell ref="B30:C34"/>
    <mergeCell ref="D30:D31"/>
    <mergeCell ref="E30:E31"/>
    <mergeCell ref="F30:G34"/>
    <mergeCell ref="H23:H24"/>
    <mergeCell ref="A26:A27"/>
    <mergeCell ref="D26:D27"/>
    <mergeCell ref="E26:E27"/>
    <mergeCell ref="H26:H27"/>
    <mergeCell ref="A28:D28"/>
    <mergeCell ref="E28:H28"/>
    <mergeCell ref="B22:C22"/>
    <mergeCell ref="F22:G22"/>
    <mergeCell ref="A23:A24"/>
    <mergeCell ref="B23:C27"/>
    <mergeCell ref="D23:D24"/>
    <mergeCell ref="E23:E24"/>
    <mergeCell ref="F23:G27"/>
    <mergeCell ref="H16:H17"/>
    <mergeCell ref="A19:A20"/>
    <mergeCell ref="D19:D20"/>
    <mergeCell ref="E19:E20"/>
    <mergeCell ref="H19:H20"/>
    <mergeCell ref="A21:D21"/>
    <mergeCell ref="E21:H21"/>
    <mergeCell ref="B15:C15"/>
    <mergeCell ref="F15:G15"/>
    <mergeCell ref="A16:A17"/>
    <mergeCell ref="B16:C20"/>
    <mergeCell ref="D16:D17"/>
    <mergeCell ref="E16:E17"/>
    <mergeCell ref="F16:G20"/>
    <mergeCell ref="H9:H10"/>
    <mergeCell ref="A12:A13"/>
    <mergeCell ref="D12:D13"/>
    <mergeCell ref="E12:E13"/>
    <mergeCell ref="H12:H13"/>
    <mergeCell ref="A14:D14"/>
    <mergeCell ref="E14:H14"/>
    <mergeCell ref="B8:C8"/>
    <mergeCell ref="F8:G8"/>
    <mergeCell ref="A9:A10"/>
    <mergeCell ref="B9:C13"/>
    <mergeCell ref="D9:D10"/>
    <mergeCell ref="E9:E10"/>
    <mergeCell ref="F9:G13"/>
    <mergeCell ref="H2:H3"/>
    <mergeCell ref="A5:A6"/>
    <mergeCell ref="D5:D6"/>
    <mergeCell ref="E5:E6"/>
    <mergeCell ref="H5:H6"/>
    <mergeCell ref="A7:D7"/>
    <mergeCell ref="E7:H7"/>
    <mergeCell ref="B1:C1"/>
    <mergeCell ref="F1:G1"/>
    <mergeCell ref="A2:A3"/>
    <mergeCell ref="B2:C6"/>
    <mergeCell ref="D2:D3"/>
    <mergeCell ref="E2:E3"/>
    <mergeCell ref="F2:G6"/>
    <mergeCell ref="B211:C211"/>
    <mergeCell ref="F211:G211"/>
    <mergeCell ref="A212:A213"/>
    <mergeCell ref="B212:C216"/>
    <mergeCell ref="D212:D213"/>
    <mergeCell ref="E212:E213"/>
    <mergeCell ref="F212:G216"/>
    <mergeCell ref="H212:H213"/>
    <mergeCell ref="A215:A216"/>
    <mergeCell ref="D215:D216"/>
    <mergeCell ref="E215:E216"/>
    <mergeCell ref="H215:H216"/>
    <mergeCell ref="A217:D217"/>
    <mergeCell ref="E217:H217"/>
    <mergeCell ref="B218:C218"/>
    <mergeCell ref="F218:G218"/>
    <mergeCell ref="A219:A220"/>
    <mergeCell ref="B219:C223"/>
    <mergeCell ref="D219:D220"/>
    <mergeCell ref="E219:E220"/>
    <mergeCell ref="F219:G223"/>
    <mergeCell ref="H219:H220"/>
    <mergeCell ref="A222:A223"/>
    <mergeCell ref="D222:D223"/>
    <mergeCell ref="E222:E223"/>
    <mergeCell ref="H222:H223"/>
    <mergeCell ref="A224:D224"/>
    <mergeCell ref="E224:H224"/>
    <mergeCell ref="B225:C225"/>
    <mergeCell ref="F225:G225"/>
    <mergeCell ref="A226:A227"/>
    <mergeCell ref="B226:C230"/>
    <mergeCell ref="D226:D227"/>
    <mergeCell ref="E226:E227"/>
    <mergeCell ref="F226:G230"/>
    <mergeCell ref="H226:H227"/>
    <mergeCell ref="A229:A230"/>
    <mergeCell ref="D229:D230"/>
    <mergeCell ref="E229:E230"/>
    <mergeCell ref="H229:H230"/>
    <mergeCell ref="A231:D231"/>
    <mergeCell ref="E231:H231"/>
    <mergeCell ref="B232:C232"/>
    <mergeCell ref="F232:G232"/>
    <mergeCell ref="A233:A234"/>
    <mergeCell ref="B233:C237"/>
    <mergeCell ref="D233:D234"/>
    <mergeCell ref="E233:E234"/>
    <mergeCell ref="F233:G237"/>
    <mergeCell ref="H233:H234"/>
    <mergeCell ref="A236:A237"/>
    <mergeCell ref="D236:D237"/>
    <mergeCell ref="E236:E237"/>
    <mergeCell ref="H236:H237"/>
    <mergeCell ref="A238:D238"/>
    <mergeCell ref="E238:H238"/>
    <mergeCell ref="B239:C239"/>
    <mergeCell ref="F239:G239"/>
    <mergeCell ref="A240:A241"/>
    <mergeCell ref="B240:C244"/>
    <mergeCell ref="D240:D241"/>
    <mergeCell ref="E240:E241"/>
    <mergeCell ref="F240:G244"/>
    <mergeCell ref="H240:H241"/>
    <mergeCell ref="A243:A244"/>
    <mergeCell ref="D243:D244"/>
    <mergeCell ref="E243:E244"/>
    <mergeCell ref="H243:H244"/>
    <mergeCell ref="A245:D245"/>
    <mergeCell ref="E245:H245"/>
    <mergeCell ref="B246:C246"/>
    <mergeCell ref="F246:G246"/>
    <mergeCell ref="A247:A248"/>
    <mergeCell ref="B247:C251"/>
    <mergeCell ref="D247:D248"/>
    <mergeCell ref="E247:E248"/>
    <mergeCell ref="F247:G251"/>
    <mergeCell ref="H247:H248"/>
    <mergeCell ref="A250:A251"/>
    <mergeCell ref="D250:D251"/>
    <mergeCell ref="E250:E251"/>
    <mergeCell ref="H250:H251"/>
    <mergeCell ref="A252:D252"/>
    <mergeCell ref="E252:H252"/>
    <mergeCell ref="B253:C253"/>
    <mergeCell ref="F253:G253"/>
    <mergeCell ref="A254:A255"/>
    <mergeCell ref="B254:C258"/>
    <mergeCell ref="D254:D255"/>
    <mergeCell ref="E254:E255"/>
    <mergeCell ref="F254:G258"/>
    <mergeCell ref="H254:H255"/>
    <mergeCell ref="A257:A258"/>
    <mergeCell ref="D257:D258"/>
    <mergeCell ref="E257:E258"/>
    <mergeCell ref="H257:H258"/>
    <mergeCell ref="A259:D259"/>
    <mergeCell ref="E259:H259"/>
    <mergeCell ref="B260:C260"/>
    <mergeCell ref="F260:G260"/>
    <mergeCell ref="A261:A262"/>
    <mergeCell ref="B261:C265"/>
    <mergeCell ref="D261:D262"/>
    <mergeCell ref="E261:E262"/>
    <mergeCell ref="F261:G265"/>
    <mergeCell ref="H261:H262"/>
    <mergeCell ref="A264:A265"/>
    <mergeCell ref="D264:D265"/>
    <mergeCell ref="E264:E265"/>
    <mergeCell ref="H264:H265"/>
    <mergeCell ref="A266:D266"/>
    <mergeCell ref="E266:H266"/>
    <mergeCell ref="B267:C267"/>
    <mergeCell ref="F267:G267"/>
    <mergeCell ref="A268:A269"/>
    <mergeCell ref="B268:C272"/>
    <mergeCell ref="D268:D269"/>
    <mergeCell ref="E268:E269"/>
    <mergeCell ref="F268:G272"/>
    <mergeCell ref="H268:H269"/>
    <mergeCell ref="A271:A272"/>
    <mergeCell ref="D271:D272"/>
    <mergeCell ref="E271:E272"/>
    <mergeCell ref="H271:H272"/>
    <mergeCell ref="A273:D273"/>
    <mergeCell ref="E273:H273"/>
    <mergeCell ref="B274:C274"/>
    <mergeCell ref="F274:G274"/>
    <mergeCell ref="A275:A276"/>
    <mergeCell ref="B275:C279"/>
    <mergeCell ref="D275:D276"/>
    <mergeCell ref="E275:E276"/>
    <mergeCell ref="F275:G279"/>
    <mergeCell ref="H275:H276"/>
    <mergeCell ref="A278:A279"/>
    <mergeCell ref="D278:D279"/>
    <mergeCell ref="E278:E279"/>
    <mergeCell ref="H278:H279"/>
    <mergeCell ref="A280:D280"/>
    <mergeCell ref="E280:H280"/>
    <mergeCell ref="B281:C281"/>
    <mergeCell ref="F281:G281"/>
    <mergeCell ref="A282:A283"/>
    <mergeCell ref="B282:C286"/>
    <mergeCell ref="D282:D283"/>
    <mergeCell ref="E282:E283"/>
    <mergeCell ref="F282:G286"/>
    <mergeCell ref="H282:H283"/>
    <mergeCell ref="A285:A286"/>
    <mergeCell ref="D285:D286"/>
    <mergeCell ref="E285:E286"/>
    <mergeCell ref="H285:H286"/>
    <mergeCell ref="A287:D287"/>
    <mergeCell ref="E287:H287"/>
    <mergeCell ref="B288:C288"/>
    <mergeCell ref="F288:G288"/>
    <mergeCell ref="A289:A290"/>
    <mergeCell ref="B289:C293"/>
    <mergeCell ref="D289:D290"/>
    <mergeCell ref="E289:E290"/>
    <mergeCell ref="F289:G293"/>
    <mergeCell ref="H289:H290"/>
    <mergeCell ref="A292:A293"/>
    <mergeCell ref="D292:D293"/>
    <mergeCell ref="E292:E293"/>
    <mergeCell ref="H292:H293"/>
    <mergeCell ref="A294:D294"/>
    <mergeCell ref="E294:H294"/>
    <mergeCell ref="B295:C295"/>
    <mergeCell ref="F295:G295"/>
    <mergeCell ref="A296:A297"/>
    <mergeCell ref="B296:C300"/>
    <mergeCell ref="D296:D297"/>
    <mergeCell ref="E296:E297"/>
    <mergeCell ref="F296:G300"/>
    <mergeCell ref="H296:H297"/>
    <mergeCell ref="A299:A300"/>
    <mergeCell ref="D299:D300"/>
    <mergeCell ref="E299:E300"/>
    <mergeCell ref="H299:H300"/>
    <mergeCell ref="A301:D301"/>
    <mergeCell ref="E301:H301"/>
    <mergeCell ref="B302:C302"/>
    <mergeCell ref="F302:G302"/>
    <mergeCell ref="A303:A304"/>
    <mergeCell ref="B303:C307"/>
    <mergeCell ref="D303:D304"/>
    <mergeCell ref="E303:E304"/>
    <mergeCell ref="F303:G307"/>
    <mergeCell ref="H303:H304"/>
    <mergeCell ref="A306:A307"/>
    <mergeCell ref="D306:D307"/>
    <mergeCell ref="E306:E307"/>
    <mergeCell ref="H306:H307"/>
    <mergeCell ref="A308:D308"/>
    <mergeCell ref="E308:H308"/>
    <mergeCell ref="B309:C309"/>
    <mergeCell ref="F309:G309"/>
    <mergeCell ref="A310:A311"/>
    <mergeCell ref="B310:C314"/>
    <mergeCell ref="D310:D311"/>
    <mergeCell ref="E310:E311"/>
    <mergeCell ref="F310:G314"/>
    <mergeCell ref="H310:H311"/>
    <mergeCell ref="A313:A314"/>
    <mergeCell ref="D313:D314"/>
    <mergeCell ref="E313:E314"/>
    <mergeCell ref="H313:H314"/>
    <mergeCell ref="A315:D315"/>
    <mergeCell ref="E315:H315"/>
    <mergeCell ref="B316:C316"/>
    <mergeCell ref="F316:G316"/>
    <mergeCell ref="A317:A318"/>
    <mergeCell ref="B317:C321"/>
    <mergeCell ref="D317:D318"/>
    <mergeCell ref="E317:E318"/>
    <mergeCell ref="F317:G321"/>
    <mergeCell ref="H317:H318"/>
    <mergeCell ref="A320:A321"/>
    <mergeCell ref="D320:D321"/>
    <mergeCell ref="E320:E321"/>
    <mergeCell ref="H320:H321"/>
    <mergeCell ref="A322:D322"/>
    <mergeCell ref="E322:H322"/>
    <mergeCell ref="B323:C323"/>
    <mergeCell ref="F323:G323"/>
    <mergeCell ref="A324:A325"/>
    <mergeCell ref="B324:C328"/>
    <mergeCell ref="D324:D325"/>
    <mergeCell ref="E324:E325"/>
    <mergeCell ref="F324:G328"/>
    <mergeCell ref="H324:H325"/>
    <mergeCell ref="A327:A328"/>
    <mergeCell ref="D327:D328"/>
    <mergeCell ref="E327:E328"/>
    <mergeCell ref="H327:H328"/>
    <mergeCell ref="A329:D329"/>
    <mergeCell ref="E329:H329"/>
    <mergeCell ref="B330:C330"/>
    <mergeCell ref="F330:G330"/>
    <mergeCell ref="A331:A332"/>
    <mergeCell ref="B331:C335"/>
    <mergeCell ref="D331:D332"/>
    <mergeCell ref="E331:E332"/>
    <mergeCell ref="F331:G335"/>
    <mergeCell ref="H331:H332"/>
    <mergeCell ref="A334:A335"/>
    <mergeCell ref="D334:D335"/>
    <mergeCell ref="E334:E335"/>
    <mergeCell ref="H334:H335"/>
    <mergeCell ref="A336:D336"/>
    <mergeCell ref="E336:H336"/>
    <mergeCell ref="B337:C337"/>
    <mergeCell ref="F337:G337"/>
    <mergeCell ref="A338:A339"/>
    <mergeCell ref="B338:C342"/>
    <mergeCell ref="D338:D339"/>
    <mergeCell ref="E338:E339"/>
    <mergeCell ref="F338:G342"/>
    <mergeCell ref="H338:H339"/>
    <mergeCell ref="A341:A342"/>
    <mergeCell ref="D341:D342"/>
    <mergeCell ref="E341:E342"/>
    <mergeCell ref="H341:H342"/>
    <mergeCell ref="A343:D343"/>
    <mergeCell ref="E343:H343"/>
    <mergeCell ref="A350:D350"/>
    <mergeCell ref="E350:H350"/>
    <mergeCell ref="B344:C344"/>
    <mergeCell ref="F344:G344"/>
    <mergeCell ref="A345:A346"/>
    <mergeCell ref="B345:C349"/>
    <mergeCell ref="D345:D346"/>
    <mergeCell ref="E345:E346"/>
    <mergeCell ref="F345:G349"/>
    <mergeCell ref="B351:C351"/>
    <mergeCell ref="F351:G351"/>
    <mergeCell ref="A352:A353"/>
    <mergeCell ref="B352:C356"/>
    <mergeCell ref="D352:D353"/>
    <mergeCell ref="H345:H346"/>
    <mergeCell ref="A348:A349"/>
    <mergeCell ref="D348:D349"/>
    <mergeCell ref="E348:E349"/>
    <mergeCell ref="H348:H349"/>
    <mergeCell ref="A364:D364"/>
    <mergeCell ref="E364:H364"/>
    <mergeCell ref="A357:D357"/>
    <mergeCell ref="E357:H357"/>
    <mergeCell ref="B358:C358"/>
    <mergeCell ref="D362:D363"/>
    <mergeCell ref="E362:E363"/>
    <mergeCell ref="H362:H363"/>
    <mergeCell ref="F358:G358"/>
    <mergeCell ref="A359:A360"/>
    <mergeCell ref="H352:H353"/>
    <mergeCell ref="A355:A356"/>
    <mergeCell ref="D355:D356"/>
    <mergeCell ref="E355:E356"/>
    <mergeCell ref="H355:H356"/>
    <mergeCell ref="E352:E353"/>
    <mergeCell ref="F352:G356"/>
    <mergeCell ref="B359:C363"/>
    <mergeCell ref="D359:D360"/>
    <mergeCell ref="E359:E360"/>
    <mergeCell ref="F359:G363"/>
    <mergeCell ref="H359:H360"/>
    <mergeCell ref="A362:A363"/>
  </mergeCells>
  <printOptions/>
  <pageMargins left="0.7" right="0.7" top="0.75" bottom="0.75" header="0.3" footer="0.3"/>
  <pageSetup fitToHeight="0" horizontalDpi="300" verticalDpi="300" orientation="portrait" paperSize="9" r:id="rId1"/>
  <rowBreaks count="7" manualBreakCount="7">
    <brk id="49" max="255" man="1"/>
    <brk id="98" max="255" man="1"/>
    <brk id="147" max="7" man="1"/>
    <brk id="210" max="7" man="1"/>
    <brk id="259" max="7" man="1"/>
    <brk id="308" max="7" man="1"/>
    <brk id="3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view="pageBreakPreview" zoomScale="85" zoomScaleSheetLayoutView="85" zoomScalePageLayoutView="0" workbookViewId="0" topLeftCell="A1">
      <selection activeCell="J5" sqref="J5"/>
    </sheetView>
  </sheetViews>
  <sheetFormatPr defaultColWidth="11.421875" defaultRowHeight="15"/>
  <cols>
    <col min="1" max="1" width="11.421875" style="36" customWidth="1"/>
    <col min="2" max="2" width="11.421875" style="37" customWidth="1"/>
    <col min="3" max="3" width="11.421875" style="36" customWidth="1"/>
    <col min="4" max="4" width="11.421875" style="37" customWidth="1"/>
    <col min="5" max="8" width="11.421875" style="0" customWidth="1"/>
  </cols>
  <sheetData>
    <row r="1" spans="1:8" ht="16.5" customHeight="1">
      <c r="A1" s="33" t="s">
        <v>52</v>
      </c>
      <c r="B1" s="34" t="s">
        <v>3</v>
      </c>
      <c r="C1" s="33" t="s">
        <v>52</v>
      </c>
      <c r="D1" s="34" t="s">
        <v>3</v>
      </c>
      <c r="E1" s="35" t="s">
        <v>52</v>
      </c>
      <c r="F1" s="34" t="s">
        <v>3</v>
      </c>
      <c r="G1" s="35" t="s">
        <v>52</v>
      </c>
      <c r="H1" s="34" t="s">
        <v>3</v>
      </c>
    </row>
    <row r="2" spans="1:10" ht="14.25" customHeight="1" thickBot="1">
      <c r="A2" s="145">
        <f>'Liste Articles'!$B$5</f>
        <v>0</v>
      </c>
      <c r="B2" s="143">
        <f>J3</f>
        <v>1</v>
      </c>
      <c r="C2" s="145">
        <f>'Liste Articles'!$B$5</f>
        <v>0</v>
      </c>
      <c r="D2" s="143">
        <f>B2</f>
        <v>1</v>
      </c>
      <c r="E2" s="141">
        <f>'Liste Articles'!$B$5</f>
        <v>0</v>
      </c>
      <c r="F2" s="143">
        <f>D2</f>
        <v>1</v>
      </c>
      <c r="G2" s="141">
        <f>'Liste Articles'!$B$5</f>
        <v>0</v>
      </c>
      <c r="H2" s="143">
        <f>F2</f>
        <v>1</v>
      </c>
      <c r="J2" s="45" t="s">
        <v>54</v>
      </c>
    </row>
    <row r="3" spans="1:10" ht="14.25" customHeight="1" thickBot="1">
      <c r="A3" s="146"/>
      <c r="B3" s="144"/>
      <c r="C3" s="146"/>
      <c r="D3" s="144"/>
      <c r="E3" s="142"/>
      <c r="F3" s="144"/>
      <c r="G3" s="142"/>
      <c r="H3" s="144"/>
      <c r="J3" s="42">
        <v>1</v>
      </c>
    </row>
    <row r="4" spans="1:10" ht="16.5" customHeight="1">
      <c r="A4" s="33" t="s">
        <v>52</v>
      </c>
      <c r="B4" s="34" t="s">
        <v>3</v>
      </c>
      <c r="C4" s="33" t="s">
        <v>52</v>
      </c>
      <c r="D4" s="34" t="s">
        <v>3</v>
      </c>
      <c r="E4" s="35" t="s">
        <v>52</v>
      </c>
      <c r="F4" s="34" t="s">
        <v>3</v>
      </c>
      <c r="G4" s="35" t="s">
        <v>52</v>
      </c>
      <c r="H4" s="34" t="s">
        <v>3</v>
      </c>
      <c r="J4" s="43">
        <v>2</v>
      </c>
    </row>
    <row r="5" spans="1:10" ht="14.25" customHeight="1">
      <c r="A5" s="145">
        <f>'Liste Articles'!$B$5</f>
        <v>0</v>
      </c>
      <c r="B5" s="143">
        <f>J4</f>
        <v>2</v>
      </c>
      <c r="C5" s="145">
        <f>'Liste Articles'!$B$5</f>
        <v>0</v>
      </c>
      <c r="D5" s="143">
        <f>B5</f>
        <v>2</v>
      </c>
      <c r="E5" s="141">
        <f>'Liste Articles'!$B$5</f>
        <v>0</v>
      </c>
      <c r="F5" s="143">
        <f>D5</f>
        <v>2</v>
      </c>
      <c r="G5" s="141">
        <f>'Liste Articles'!$B$5</f>
        <v>0</v>
      </c>
      <c r="H5" s="143">
        <f>F5</f>
        <v>2</v>
      </c>
      <c r="J5" s="43">
        <v>3</v>
      </c>
    </row>
    <row r="6" spans="1:10" ht="14.25" customHeight="1" thickBot="1">
      <c r="A6" s="146"/>
      <c r="B6" s="144"/>
      <c r="C6" s="146"/>
      <c r="D6" s="144"/>
      <c r="E6" s="142"/>
      <c r="F6" s="144"/>
      <c r="G6" s="142"/>
      <c r="H6" s="144"/>
      <c r="J6" s="43">
        <v>4</v>
      </c>
    </row>
    <row r="7" spans="1:10" ht="16.5" customHeight="1">
      <c r="A7" s="33" t="s">
        <v>52</v>
      </c>
      <c r="B7" s="34" t="s">
        <v>3</v>
      </c>
      <c r="C7" s="33" t="s">
        <v>52</v>
      </c>
      <c r="D7" s="34" t="s">
        <v>3</v>
      </c>
      <c r="E7" s="35" t="s">
        <v>52</v>
      </c>
      <c r="F7" s="34" t="s">
        <v>3</v>
      </c>
      <c r="G7" s="35" t="s">
        <v>52</v>
      </c>
      <c r="H7" s="34" t="s">
        <v>3</v>
      </c>
      <c r="J7" s="43">
        <v>5</v>
      </c>
    </row>
    <row r="8" spans="1:10" ht="15" customHeight="1">
      <c r="A8" s="145">
        <f>'Liste Articles'!$B$5</f>
        <v>0</v>
      </c>
      <c r="B8" s="143">
        <f>J5</f>
        <v>3</v>
      </c>
      <c r="C8" s="145">
        <f>'Liste Articles'!$B$5</f>
        <v>0</v>
      </c>
      <c r="D8" s="143">
        <f>B8</f>
        <v>3</v>
      </c>
      <c r="E8" s="141">
        <f>'Liste Articles'!$B$5</f>
        <v>0</v>
      </c>
      <c r="F8" s="143">
        <f>D8</f>
        <v>3</v>
      </c>
      <c r="G8" s="141">
        <f>'Liste Articles'!$B$5</f>
        <v>0</v>
      </c>
      <c r="H8" s="143">
        <f>F8</f>
        <v>3</v>
      </c>
      <c r="J8" s="43">
        <v>6</v>
      </c>
    </row>
    <row r="9" spans="1:10" ht="15" customHeight="1" thickBot="1">
      <c r="A9" s="146"/>
      <c r="B9" s="144"/>
      <c r="C9" s="146"/>
      <c r="D9" s="144"/>
      <c r="E9" s="142"/>
      <c r="F9" s="144"/>
      <c r="G9" s="142"/>
      <c r="H9" s="144"/>
      <c r="J9" s="43">
        <v>7</v>
      </c>
    </row>
    <row r="10" spans="1:10" ht="16.5" customHeight="1">
      <c r="A10" s="33" t="s">
        <v>52</v>
      </c>
      <c r="B10" s="34" t="s">
        <v>3</v>
      </c>
      <c r="C10" s="33" t="s">
        <v>52</v>
      </c>
      <c r="D10" s="34" t="s">
        <v>3</v>
      </c>
      <c r="E10" s="35" t="s">
        <v>52</v>
      </c>
      <c r="F10" s="34" t="s">
        <v>3</v>
      </c>
      <c r="G10" s="35" t="s">
        <v>52</v>
      </c>
      <c r="H10" s="34" t="s">
        <v>3</v>
      </c>
      <c r="J10" s="43">
        <v>8</v>
      </c>
    </row>
    <row r="11" spans="1:10" ht="15" customHeight="1">
      <c r="A11" s="145">
        <f>'Liste Articles'!$B$5</f>
        <v>0</v>
      </c>
      <c r="B11" s="143">
        <f>J6</f>
        <v>4</v>
      </c>
      <c r="C11" s="145">
        <f>'Liste Articles'!$B$5</f>
        <v>0</v>
      </c>
      <c r="D11" s="143">
        <f>B11</f>
        <v>4</v>
      </c>
      <c r="E11" s="141">
        <f>'Liste Articles'!$B$5</f>
        <v>0</v>
      </c>
      <c r="F11" s="143">
        <f>D11</f>
        <v>4</v>
      </c>
      <c r="G11" s="141">
        <f>'Liste Articles'!$B$5</f>
        <v>0</v>
      </c>
      <c r="H11" s="143">
        <f>F11</f>
        <v>4</v>
      </c>
      <c r="J11" s="43">
        <v>9</v>
      </c>
    </row>
    <row r="12" spans="1:10" ht="15" customHeight="1" thickBot="1">
      <c r="A12" s="146"/>
      <c r="B12" s="144"/>
      <c r="C12" s="146"/>
      <c r="D12" s="144"/>
      <c r="E12" s="142"/>
      <c r="F12" s="144"/>
      <c r="G12" s="142"/>
      <c r="H12" s="144"/>
      <c r="J12" s="43">
        <v>10</v>
      </c>
    </row>
    <row r="13" spans="1:10" ht="16.5" customHeight="1">
      <c r="A13" s="33" t="s">
        <v>52</v>
      </c>
      <c r="B13" s="34" t="s">
        <v>3</v>
      </c>
      <c r="C13" s="33" t="s">
        <v>52</v>
      </c>
      <c r="D13" s="34" t="s">
        <v>3</v>
      </c>
      <c r="E13" s="35" t="s">
        <v>52</v>
      </c>
      <c r="F13" s="34" t="s">
        <v>3</v>
      </c>
      <c r="G13" s="35" t="s">
        <v>52</v>
      </c>
      <c r="H13" s="34" t="s">
        <v>3</v>
      </c>
      <c r="J13" s="43">
        <v>11</v>
      </c>
    </row>
    <row r="14" spans="1:10" ht="15" customHeight="1">
      <c r="A14" s="145">
        <f>'Liste Articles'!$B$5</f>
        <v>0</v>
      </c>
      <c r="B14" s="143">
        <f>J7</f>
        <v>5</v>
      </c>
      <c r="C14" s="145">
        <f>'Liste Articles'!$B$5</f>
        <v>0</v>
      </c>
      <c r="D14" s="143">
        <f>B14</f>
        <v>5</v>
      </c>
      <c r="E14" s="141">
        <f>'Liste Articles'!$B$5</f>
        <v>0</v>
      </c>
      <c r="F14" s="143">
        <f>D14</f>
        <v>5</v>
      </c>
      <c r="G14" s="141">
        <f>'Liste Articles'!$B$5</f>
        <v>0</v>
      </c>
      <c r="H14" s="143">
        <f>F14</f>
        <v>5</v>
      </c>
      <c r="J14" s="43">
        <v>12</v>
      </c>
    </row>
    <row r="15" spans="1:10" ht="15" customHeight="1" thickBot="1">
      <c r="A15" s="146"/>
      <c r="B15" s="144"/>
      <c r="C15" s="146"/>
      <c r="D15" s="144"/>
      <c r="E15" s="142"/>
      <c r="F15" s="144"/>
      <c r="G15" s="142"/>
      <c r="H15" s="144"/>
      <c r="J15" s="43">
        <v>13</v>
      </c>
    </row>
    <row r="16" spans="1:10" ht="16.5" customHeight="1">
      <c r="A16" s="33" t="s">
        <v>52</v>
      </c>
      <c r="B16" s="34" t="s">
        <v>3</v>
      </c>
      <c r="C16" s="33" t="s">
        <v>52</v>
      </c>
      <c r="D16" s="34" t="s">
        <v>3</v>
      </c>
      <c r="E16" s="35" t="s">
        <v>52</v>
      </c>
      <c r="F16" s="34" t="s">
        <v>3</v>
      </c>
      <c r="G16" s="35" t="s">
        <v>52</v>
      </c>
      <c r="H16" s="34" t="s">
        <v>3</v>
      </c>
      <c r="J16" s="43">
        <v>14</v>
      </c>
    </row>
    <row r="17" spans="1:10" ht="15" customHeight="1">
      <c r="A17" s="145">
        <f>'Liste Articles'!$B$5</f>
        <v>0</v>
      </c>
      <c r="B17" s="143">
        <f>J8</f>
        <v>6</v>
      </c>
      <c r="C17" s="145">
        <f>'Liste Articles'!$B$5</f>
        <v>0</v>
      </c>
      <c r="D17" s="143">
        <f>B17</f>
        <v>6</v>
      </c>
      <c r="E17" s="141">
        <f>'Liste Articles'!$B$5</f>
        <v>0</v>
      </c>
      <c r="F17" s="143">
        <f>D17</f>
        <v>6</v>
      </c>
      <c r="G17" s="141">
        <f>'Liste Articles'!$B$5</f>
        <v>0</v>
      </c>
      <c r="H17" s="143">
        <f>F17</f>
        <v>6</v>
      </c>
      <c r="J17" s="43">
        <v>15</v>
      </c>
    </row>
    <row r="18" spans="1:10" ht="15" customHeight="1" thickBot="1">
      <c r="A18" s="146"/>
      <c r="B18" s="144"/>
      <c r="C18" s="146"/>
      <c r="D18" s="144"/>
      <c r="E18" s="142"/>
      <c r="F18" s="144"/>
      <c r="G18" s="142"/>
      <c r="H18" s="144"/>
      <c r="J18" s="43">
        <v>16</v>
      </c>
    </row>
    <row r="19" spans="1:10" ht="16.5" customHeight="1">
      <c r="A19" s="33" t="s">
        <v>52</v>
      </c>
      <c r="B19" s="34" t="s">
        <v>3</v>
      </c>
      <c r="C19" s="33" t="s">
        <v>52</v>
      </c>
      <c r="D19" s="34" t="s">
        <v>3</v>
      </c>
      <c r="E19" s="35" t="s">
        <v>52</v>
      </c>
      <c r="F19" s="34" t="s">
        <v>3</v>
      </c>
      <c r="G19" s="35" t="s">
        <v>52</v>
      </c>
      <c r="H19" s="34" t="s">
        <v>3</v>
      </c>
      <c r="J19" s="43">
        <v>17</v>
      </c>
    </row>
    <row r="20" spans="1:10" ht="15" customHeight="1">
      <c r="A20" s="145">
        <f>'Liste Articles'!$B$5</f>
        <v>0</v>
      </c>
      <c r="B20" s="143">
        <f>J9</f>
        <v>7</v>
      </c>
      <c r="C20" s="145">
        <f>'Liste Articles'!$B$5</f>
        <v>0</v>
      </c>
      <c r="D20" s="143">
        <f>B20</f>
        <v>7</v>
      </c>
      <c r="E20" s="141">
        <f>'Liste Articles'!$B$5</f>
        <v>0</v>
      </c>
      <c r="F20" s="143">
        <f>D20</f>
        <v>7</v>
      </c>
      <c r="G20" s="141">
        <f>'Liste Articles'!$B$5</f>
        <v>0</v>
      </c>
      <c r="H20" s="143">
        <f>F20</f>
        <v>7</v>
      </c>
      <c r="J20" s="43">
        <v>18</v>
      </c>
    </row>
    <row r="21" spans="1:10" ht="15" customHeight="1" thickBot="1">
      <c r="A21" s="146"/>
      <c r="B21" s="144"/>
      <c r="C21" s="146"/>
      <c r="D21" s="144"/>
      <c r="E21" s="142"/>
      <c r="F21" s="144"/>
      <c r="G21" s="142"/>
      <c r="H21" s="144"/>
      <c r="J21" s="43">
        <v>19</v>
      </c>
    </row>
    <row r="22" spans="1:10" ht="16.5" customHeight="1">
      <c r="A22" s="33" t="s">
        <v>52</v>
      </c>
      <c r="B22" s="34" t="s">
        <v>3</v>
      </c>
      <c r="C22" s="33" t="s">
        <v>52</v>
      </c>
      <c r="D22" s="34" t="s">
        <v>3</v>
      </c>
      <c r="E22" s="35" t="s">
        <v>52</v>
      </c>
      <c r="F22" s="34" t="s">
        <v>3</v>
      </c>
      <c r="G22" s="35" t="s">
        <v>52</v>
      </c>
      <c r="H22" s="34" t="s">
        <v>3</v>
      </c>
      <c r="J22" s="43">
        <v>20</v>
      </c>
    </row>
    <row r="23" spans="1:10" ht="15" customHeight="1">
      <c r="A23" s="145">
        <f>'Liste Articles'!$B$5</f>
        <v>0</v>
      </c>
      <c r="B23" s="143">
        <f>J10</f>
        <v>8</v>
      </c>
      <c r="C23" s="145">
        <f>'Liste Articles'!$B$5</f>
        <v>0</v>
      </c>
      <c r="D23" s="143">
        <f>B23</f>
        <v>8</v>
      </c>
      <c r="E23" s="141">
        <f>'Liste Articles'!$B$5</f>
        <v>0</v>
      </c>
      <c r="F23" s="143">
        <f>D23</f>
        <v>8</v>
      </c>
      <c r="G23" s="141">
        <f>'Liste Articles'!$B$5</f>
        <v>0</v>
      </c>
      <c r="H23" s="143">
        <f>F23</f>
        <v>8</v>
      </c>
      <c r="J23" s="43">
        <v>21</v>
      </c>
    </row>
    <row r="24" spans="1:10" ht="15" customHeight="1" thickBot="1">
      <c r="A24" s="146"/>
      <c r="B24" s="144"/>
      <c r="C24" s="146"/>
      <c r="D24" s="144"/>
      <c r="E24" s="142"/>
      <c r="F24" s="144"/>
      <c r="G24" s="142"/>
      <c r="H24" s="144"/>
      <c r="J24" s="43">
        <v>22</v>
      </c>
    </row>
    <row r="25" spans="1:10" ht="16.5" customHeight="1">
      <c r="A25" s="33" t="s">
        <v>52</v>
      </c>
      <c r="B25" s="34" t="s">
        <v>3</v>
      </c>
      <c r="C25" s="33" t="s">
        <v>52</v>
      </c>
      <c r="D25" s="34" t="s">
        <v>3</v>
      </c>
      <c r="E25" s="35" t="s">
        <v>52</v>
      </c>
      <c r="F25" s="34" t="s">
        <v>3</v>
      </c>
      <c r="G25" s="35" t="s">
        <v>52</v>
      </c>
      <c r="H25" s="34" t="s">
        <v>3</v>
      </c>
      <c r="J25" s="43">
        <v>23</v>
      </c>
    </row>
    <row r="26" spans="1:10" ht="15" customHeight="1">
      <c r="A26" s="145">
        <f>'Liste Articles'!$B$5</f>
        <v>0</v>
      </c>
      <c r="B26" s="143">
        <f>J11</f>
        <v>9</v>
      </c>
      <c r="C26" s="145">
        <f>'Liste Articles'!$B$5</f>
        <v>0</v>
      </c>
      <c r="D26" s="143">
        <f>B26</f>
        <v>9</v>
      </c>
      <c r="E26" s="141">
        <f>'Liste Articles'!$B$5</f>
        <v>0</v>
      </c>
      <c r="F26" s="143">
        <f>D26</f>
        <v>9</v>
      </c>
      <c r="G26" s="141">
        <f>'Liste Articles'!$B$5</f>
        <v>0</v>
      </c>
      <c r="H26" s="143">
        <f>F26</f>
        <v>9</v>
      </c>
      <c r="J26" s="43">
        <v>24</v>
      </c>
    </row>
    <row r="27" spans="1:10" ht="15" customHeight="1" thickBot="1">
      <c r="A27" s="146"/>
      <c r="B27" s="144"/>
      <c r="C27" s="146"/>
      <c r="D27" s="144"/>
      <c r="E27" s="142"/>
      <c r="F27" s="144"/>
      <c r="G27" s="142"/>
      <c r="H27" s="144"/>
      <c r="J27" s="43">
        <v>25</v>
      </c>
    </row>
    <row r="28" spans="1:10" ht="16.5" customHeight="1">
      <c r="A28" s="33" t="s">
        <v>52</v>
      </c>
      <c r="B28" s="34" t="s">
        <v>3</v>
      </c>
      <c r="C28" s="33" t="s">
        <v>52</v>
      </c>
      <c r="D28" s="34" t="s">
        <v>3</v>
      </c>
      <c r="E28" s="35" t="s">
        <v>52</v>
      </c>
      <c r="F28" s="34" t="s">
        <v>3</v>
      </c>
      <c r="G28" s="35" t="s">
        <v>52</v>
      </c>
      <c r="H28" s="34" t="s">
        <v>3</v>
      </c>
      <c r="J28" s="43">
        <v>26</v>
      </c>
    </row>
    <row r="29" spans="1:10" ht="15" customHeight="1">
      <c r="A29" s="145">
        <f>'Liste Articles'!$B$5</f>
        <v>0</v>
      </c>
      <c r="B29" s="143">
        <f>J12</f>
        <v>10</v>
      </c>
      <c r="C29" s="145">
        <f>'Liste Articles'!$B$5</f>
        <v>0</v>
      </c>
      <c r="D29" s="143">
        <f>B29</f>
        <v>10</v>
      </c>
      <c r="E29" s="141">
        <f>'Liste Articles'!$B$5</f>
        <v>0</v>
      </c>
      <c r="F29" s="143">
        <f>D29</f>
        <v>10</v>
      </c>
      <c r="G29" s="141">
        <f>'Liste Articles'!$B$5</f>
        <v>0</v>
      </c>
      <c r="H29" s="143">
        <f>F29</f>
        <v>10</v>
      </c>
      <c r="J29" s="43">
        <v>27</v>
      </c>
    </row>
    <row r="30" spans="1:10" ht="15" customHeight="1" thickBot="1">
      <c r="A30" s="146"/>
      <c r="B30" s="144"/>
      <c r="C30" s="146"/>
      <c r="D30" s="144"/>
      <c r="E30" s="142"/>
      <c r="F30" s="144"/>
      <c r="G30" s="142"/>
      <c r="H30" s="144"/>
      <c r="J30" s="43">
        <v>28</v>
      </c>
    </row>
    <row r="31" spans="1:10" ht="16.5" customHeight="1">
      <c r="A31" s="33" t="s">
        <v>52</v>
      </c>
      <c r="B31" s="34" t="s">
        <v>3</v>
      </c>
      <c r="C31" s="33" t="s">
        <v>52</v>
      </c>
      <c r="D31" s="34" t="s">
        <v>3</v>
      </c>
      <c r="E31" s="35" t="s">
        <v>52</v>
      </c>
      <c r="F31" s="34" t="s">
        <v>3</v>
      </c>
      <c r="G31" s="35" t="s">
        <v>52</v>
      </c>
      <c r="H31" s="34" t="s">
        <v>3</v>
      </c>
      <c r="J31" s="43">
        <v>29</v>
      </c>
    </row>
    <row r="32" spans="1:10" ht="15" customHeight="1">
      <c r="A32" s="145">
        <f>'Liste Articles'!$B$5</f>
        <v>0</v>
      </c>
      <c r="B32" s="143">
        <f>J13</f>
        <v>11</v>
      </c>
      <c r="C32" s="145">
        <f>'Liste Articles'!$B$5</f>
        <v>0</v>
      </c>
      <c r="D32" s="143">
        <f>B32</f>
        <v>11</v>
      </c>
      <c r="E32" s="141">
        <f>'Liste Articles'!$B$5</f>
        <v>0</v>
      </c>
      <c r="F32" s="143">
        <f>D32</f>
        <v>11</v>
      </c>
      <c r="G32" s="141">
        <f>'Liste Articles'!$B$5</f>
        <v>0</v>
      </c>
      <c r="H32" s="143">
        <f>F32</f>
        <v>11</v>
      </c>
      <c r="J32" s="43">
        <v>30</v>
      </c>
    </row>
    <row r="33" spans="1:10" ht="15" customHeight="1" thickBot="1">
      <c r="A33" s="146"/>
      <c r="B33" s="144"/>
      <c r="C33" s="146"/>
      <c r="D33" s="144"/>
      <c r="E33" s="142"/>
      <c r="F33" s="144"/>
      <c r="G33" s="142"/>
      <c r="H33" s="144"/>
      <c r="J33" s="43">
        <v>31</v>
      </c>
    </row>
    <row r="34" spans="1:10" ht="16.5" customHeight="1">
      <c r="A34" s="33" t="s">
        <v>52</v>
      </c>
      <c r="B34" s="34" t="s">
        <v>3</v>
      </c>
      <c r="C34" s="33" t="s">
        <v>52</v>
      </c>
      <c r="D34" s="34" t="s">
        <v>3</v>
      </c>
      <c r="E34" s="35" t="s">
        <v>52</v>
      </c>
      <c r="F34" s="34" t="s">
        <v>3</v>
      </c>
      <c r="G34" s="35" t="s">
        <v>52</v>
      </c>
      <c r="H34" s="34" t="s">
        <v>3</v>
      </c>
      <c r="J34" s="43">
        <v>32</v>
      </c>
    </row>
    <row r="35" spans="1:10" ht="15" customHeight="1">
      <c r="A35" s="145">
        <f>'Liste Articles'!$B$5</f>
        <v>0</v>
      </c>
      <c r="B35" s="143">
        <f>J14</f>
        <v>12</v>
      </c>
      <c r="C35" s="145">
        <f>'Liste Articles'!$B$5</f>
        <v>0</v>
      </c>
      <c r="D35" s="143">
        <f>B35</f>
        <v>12</v>
      </c>
      <c r="E35" s="141">
        <f>'Liste Articles'!$B$5</f>
        <v>0</v>
      </c>
      <c r="F35" s="143">
        <f>D35</f>
        <v>12</v>
      </c>
      <c r="G35" s="141">
        <f>'Liste Articles'!$B$5</f>
        <v>0</v>
      </c>
      <c r="H35" s="143">
        <f>F35</f>
        <v>12</v>
      </c>
      <c r="J35" s="43">
        <v>33</v>
      </c>
    </row>
    <row r="36" spans="1:10" ht="15" customHeight="1" thickBot="1">
      <c r="A36" s="146"/>
      <c r="B36" s="144"/>
      <c r="C36" s="146"/>
      <c r="D36" s="144"/>
      <c r="E36" s="142"/>
      <c r="F36" s="144"/>
      <c r="G36" s="142"/>
      <c r="H36" s="144"/>
      <c r="J36" s="43">
        <v>34</v>
      </c>
    </row>
    <row r="37" spans="1:10" ht="16.5" customHeight="1">
      <c r="A37" s="33" t="s">
        <v>52</v>
      </c>
      <c r="B37" s="34" t="s">
        <v>3</v>
      </c>
      <c r="C37" s="33" t="s">
        <v>52</v>
      </c>
      <c r="D37" s="34" t="s">
        <v>3</v>
      </c>
      <c r="E37" s="35" t="s">
        <v>52</v>
      </c>
      <c r="F37" s="34" t="s">
        <v>3</v>
      </c>
      <c r="G37" s="35" t="s">
        <v>52</v>
      </c>
      <c r="H37" s="34" t="s">
        <v>3</v>
      </c>
      <c r="J37" s="43">
        <v>35</v>
      </c>
    </row>
    <row r="38" spans="1:10" ht="15" customHeight="1">
      <c r="A38" s="145">
        <f>'Liste Articles'!$B$5</f>
        <v>0</v>
      </c>
      <c r="B38" s="143">
        <f>J15</f>
        <v>13</v>
      </c>
      <c r="C38" s="145">
        <f>'Liste Articles'!$B$5</f>
        <v>0</v>
      </c>
      <c r="D38" s="143">
        <f>B38</f>
        <v>13</v>
      </c>
      <c r="E38" s="141">
        <f>'Liste Articles'!$B$5</f>
        <v>0</v>
      </c>
      <c r="F38" s="143">
        <f>D38</f>
        <v>13</v>
      </c>
      <c r="G38" s="141">
        <f>'Liste Articles'!$B$5</f>
        <v>0</v>
      </c>
      <c r="H38" s="143">
        <f>F38</f>
        <v>13</v>
      </c>
      <c r="J38" s="43">
        <v>36</v>
      </c>
    </row>
    <row r="39" spans="1:10" ht="15" customHeight="1" thickBot="1">
      <c r="A39" s="146"/>
      <c r="B39" s="144"/>
      <c r="C39" s="146"/>
      <c r="D39" s="144"/>
      <c r="E39" s="142"/>
      <c r="F39" s="144"/>
      <c r="G39" s="142"/>
      <c r="H39" s="144"/>
      <c r="J39" s="43">
        <v>37</v>
      </c>
    </row>
    <row r="40" spans="1:10" ht="16.5" customHeight="1">
      <c r="A40" s="33" t="s">
        <v>52</v>
      </c>
      <c r="B40" s="34" t="s">
        <v>3</v>
      </c>
      <c r="C40" s="33" t="s">
        <v>52</v>
      </c>
      <c r="D40" s="34" t="s">
        <v>3</v>
      </c>
      <c r="E40" s="35" t="s">
        <v>52</v>
      </c>
      <c r="F40" s="34" t="s">
        <v>3</v>
      </c>
      <c r="G40" s="35" t="s">
        <v>52</v>
      </c>
      <c r="H40" s="34" t="s">
        <v>3</v>
      </c>
      <c r="J40" s="43">
        <v>38</v>
      </c>
    </row>
    <row r="41" spans="1:10" ht="15" customHeight="1">
      <c r="A41" s="145">
        <f>'Liste Articles'!$B$5</f>
        <v>0</v>
      </c>
      <c r="B41" s="143">
        <f>J16</f>
        <v>14</v>
      </c>
      <c r="C41" s="145">
        <f>'Liste Articles'!$B$5</f>
        <v>0</v>
      </c>
      <c r="D41" s="143">
        <f>B41</f>
        <v>14</v>
      </c>
      <c r="E41" s="141">
        <f>'Liste Articles'!$B$5</f>
        <v>0</v>
      </c>
      <c r="F41" s="143">
        <f>D41</f>
        <v>14</v>
      </c>
      <c r="G41" s="141">
        <f>'Liste Articles'!$B$5</f>
        <v>0</v>
      </c>
      <c r="H41" s="143">
        <f>F41</f>
        <v>14</v>
      </c>
      <c r="J41" s="43">
        <v>39</v>
      </c>
    </row>
    <row r="42" spans="1:10" ht="15" customHeight="1" thickBot="1">
      <c r="A42" s="146"/>
      <c r="B42" s="144"/>
      <c r="C42" s="146"/>
      <c r="D42" s="144"/>
      <c r="E42" s="142"/>
      <c r="F42" s="144"/>
      <c r="G42" s="142"/>
      <c r="H42" s="144"/>
      <c r="J42" s="44">
        <v>40</v>
      </c>
    </row>
    <row r="43" spans="1:8" ht="16.5" customHeight="1">
      <c r="A43" s="33" t="s">
        <v>52</v>
      </c>
      <c r="B43" s="34" t="s">
        <v>3</v>
      </c>
      <c r="C43" s="33" t="s">
        <v>52</v>
      </c>
      <c r="D43" s="34" t="s">
        <v>3</v>
      </c>
      <c r="E43" s="35" t="s">
        <v>52</v>
      </c>
      <c r="F43" s="34" t="s">
        <v>3</v>
      </c>
      <c r="G43" s="35" t="s">
        <v>52</v>
      </c>
      <c r="H43" s="34" t="s">
        <v>3</v>
      </c>
    </row>
    <row r="44" spans="1:8" ht="15" customHeight="1">
      <c r="A44" s="145">
        <f>'Liste Articles'!$B$5</f>
        <v>0</v>
      </c>
      <c r="B44" s="143">
        <f>J17</f>
        <v>15</v>
      </c>
      <c r="C44" s="145">
        <f>'Liste Articles'!$B$5</f>
        <v>0</v>
      </c>
      <c r="D44" s="143">
        <f>B44</f>
        <v>15</v>
      </c>
      <c r="E44" s="141">
        <f>'Liste Articles'!$B$5</f>
        <v>0</v>
      </c>
      <c r="F44" s="143">
        <f>D44</f>
        <v>15</v>
      </c>
      <c r="G44" s="141">
        <f>'Liste Articles'!$B$5</f>
        <v>0</v>
      </c>
      <c r="H44" s="143">
        <f>F44</f>
        <v>15</v>
      </c>
    </row>
    <row r="45" spans="1:8" ht="15" customHeight="1" thickBot="1">
      <c r="A45" s="146"/>
      <c r="B45" s="144"/>
      <c r="C45" s="146"/>
      <c r="D45" s="144"/>
      <c r="E45" s="142"/>
      <c r="F45" s="144"/>
      <c r="G45" s="142"/>
      <c r="H45" s="144"/>
    </row>
    <row r="46" spans="1:8" ht="16.5" customHeight="1">
      <c r="A46" s="33" t="s">
        <v>52</v>
      </c>
      <c r="B46" s="34" t="s">
        <v>3</v>
      </c>
      <c r="C46" s="33" t="s">
        <v>52</v>
      </c>
      <c r="D46" s="34" t="s">
        <v>3</v>
      </c>
      <c r="E46" s="35" t="s">
        <v>52</v>
      </c>
      <c r="F46" s="34" t="s">
        <v>3</v>
      </c>
      <c r="G46" s="35" t="s">
        <v>52</v>
      </c>
      <c r="H46" s="34" t="s">
        <v>3</v>
      </c>
    </row>
    <row r="47" spans="1:8" ht="15" customHeight="1">
      <c r="A47" s="145">
        <f>'Liste Articles'!$B$5</f>
        <v>0</v>
      </c>
      <c r="B47" s="143">
        <f>J18</f>
        <v>16</v>
      </c>
      <c r="C47" s="145">
        <f>'Liste Articles'!$B$5</f>
        <v>0</v>
      </c>
      <c r="D47" s="143">
        <f>B47</f>
        <v>16</v>
      </c>
      <c r="E47" s="141">
        <f>'Liste Articles'!$B$5</f>
        <v>0</v>
      </c>
      <c r="F47" s="143">
        <f>D47</f>
        <v>16</v>
      </c>
      <c r="G47" s="141">
        <f>'Liste Articles'!$B$5</f>
        <v>0</v>
      </c>
      <c r="H47" s="143">
        <f>F47</f>
        <v>16</v>
      </c>
    </row>
    <row r="48" spans="1:8" ht="15" customHeight="1" thickBot="1">
      <c r="A48" s="146"/>
      <c r="B48" s="144"/>
      <c r="C48" s="146"/>
      <c r="D48" s="144"/>
      <c r="E48" s="142"/>
      <c r="F48" s="144"/>
      <c r="G48" s="142"/>
      <c r="H48" s="144"/>
    </row>
    <row r="49" spans="1:8" ht="16.5" customHeight="1">
      <c r="A49" s="33" t="s">
        <v>52</v>
      </c>
      <c r="B49" s="34" t="s">
        <v>3</v>
      </c>
      <c r="C49" s="33" t="s">
        <v>52</v>
      </c>
      <c r="D49" s="34" t="s">
        <v>3</v>
      </c>
      <c r="E49" s="35" t="s">
        <v>52</v>
      </c>
      <c r="F49" s="34" t="s">
        <v>3</v>
      </c>
      <c r="G49" s="35" t="s">
        <v>52</v>
      </c>
      <c r="H49" s="34" t="s">
        <v>3</v>
      </c>
    </row>
    <row r="50" spans="1:8" ht="15" customHeight="1">
      <c r="A50" s="145">
        <f>'Liste Articles'!$B$5</f>
        <v>0</v>
      </c>
      <c r="B50" s="143">
        <f>J19</f>
        <v>17</v>
      </c>
      <c r="C50" s="145">
        <f>'Liste Articles'!$B$5</f>
        <v>0</v>
      </c>
      <c r="D50" s="143">
        <f>B50</f>
        <v>17</v>
      </c>
      <c r="E50" s="141">
        <f>'Liste Articles'!$B$5</f>
        <v>0</v>
      </c>
      <c r="F50" s="143">
        <f>D50</f>
        <v>17</v>
      </c>
      <c r="G50" s="141">
        <f>'Liste Articles'!$B$5</f>
        <v>0</v>
      </c>
      <c r="H50" s="143">
        <f>F50</f>
        <v>17</v>
      </c>
    </row>
    <row r="51" spans="1:8" ht="15" customHeight="1" thickBot="1">
      <c r="A51" s="146"/>
      <c r="B51" s="144"/>
      <c r="C51" s="146"/>
      <c r="D51" s="144"/>
      <c r="E51" s="142"/>
      <c r="F51" s="144"/>
      <c r="G51" s="142"/>
      <c r="H51" s="144"/>
    </row>
    <row r="52" spans="1:8" ht="18">
      <c r="A52" s="33" t="s">
        <v>52</v>
      </c>
      <c r="B52" s="34" t="s">
        <v>3</v>
      </c>
      <c r="C52" s="33" t="s">
        <v>52</v>
      </c>
      <c r="D52" s="34" t="s">
        <v>3</v>
      </c>
      <c r="E52" s="35" t="s">
        <v>52</v>
      </c>
      <c r="F52" s="34" t="s">
        <v>3</v>
      </c>
      <c r="G52" s="35" t="s">
        <v>52</v>
      </c>
      <c r="H52" s="34" t="s">
        <v>3</v>
      </c>
    </row>
    <row r="53" spans="1:8" ht="15">
      <c r="A53" s="145">
        <f>'Liste Articles'!$B$5</f>
        <v>0</v>
      </c>
      <c r="B53" s="143">
        <f>J20</f>
        <v>18</v>
      </c>
      <c r="C53" s="145">
        <f>'Liste Articles'!$B$5</f>
        <v>0</v>
      </c>
      <c r="D53" s="143">
        <f>B53</f>
        <v>18</v>
      </c>
      <c r="E53" s="141">
        <f>'Liste Articles'!$B$5</f>
        <v>0</v>
      </c>
      <c r="F53" s="143">
        <f>D53</f>
        <v>18</v>
      </c>
      <c r="G53" s="141">
        <f>'Liste Articles'!$B$5</f>
        <v>0</v>
      </c>
      <c r="H53" s="143">
        <f>F53</f>
        <v>18</v>
      </c>
    </row>
    <row r="54" spans="1:8" ht="15.75" thickBot="1">
      <c r="A54" s="146"/>
      <c r="B54" s="144"/>
      <c r="C54" s="146"/>
      <c r="D54" s="144"/>
      <c r="E54" s="142"/>
      <c r="F54" s="144"/>
      <c r="G54" s="142"/>
      <c r="H54" s="144"/>
    </row>
    <row r="55" spans="1:8" ht="18">
      <c r="A55" s="33" t="s">
        <v>52</v>
      </c>
      <c r="B55" s="34" t="s">
        <v>3</v>
      </c>
      <c r="C55" s="33" t="s">
        <v>52</v>
      </c>
      <c r="D55" s="34" t="s">
        <v>3</v>
      </c>
      <c r="E55" s="35" t="s">
        <v>52</v>
      </c>
      <c r="F55" s="34" t="s">
        <v>3</v>
      </c>
      <c r="G55" s="35" t="s">
        <v>52</v>
      </c>
      <c r="H55" s="34" t="s">
        <v>3</v>
      </c>
    </row>
    <row r="56" spans="1:8" ht="15">
      <c r="A56" s="145">
        <f>'Liste Articles'!$B$5</f>
        <v>0</v>
      </c>
      <c r="B56" s="143">
        <f>J21</f>
        <v>19</v>
      </c>
      <c r="C56" s="145">
        <f>'Liste Articles'!$B$5</f>
        <v>0</v>
      </c>
      <c r="D56" s="143">
        <f>B56</f>
        <v>19</v>
      </c>
      <c r="E56" s="141">
        <f>'Liste Articles'!$B$5</f>
        <v>0</v>
      </c>
      <c r="F56" s="143">
        <f>D56</f>
        <v>19</v>
      </c>
      <c r="G56" s="141">
        <f>'Liste Articles'!$B$5</f>
        <v>0</v>
      </c>
      <c r="H56" s="143">
        <f>F56</f>
        <v>19</v>
      </c>
    </row>
    <row r="57" spans="1:8" ht="15.75" thickBot="1">
      <c r="A57" s="146"/>
      <c r="B57" s="144"/>
      <c r="C57" s="146"/>
      <c r="D57" s="144"/>
      <c r="E57" s="142"/>
      <c r="F57" s="144"/>
      <c r="G57" s="142"/>
      <c r="H57" s="144"/>
    </row>
    <row r="58" spans="1:8" ht="18">
      <c r="A58" s="33" t="s">
        <v>52</v>
      </c>
      <c r="B58" s="34" t="s">
        <v>3</v>
      </c>
      <c r="C58" s="33" t="s">
        <v>52</v>
      </c>
      <c r="D58" s="34" t="s">
        <v>3</v>
      </c>
      <c r="E58" s="35" t="s">
        <v>52</v>
      </c>
      <c r="F58" s="34" t="s">
        <v>3</v>
      </c>
      <c r="G58" s="35" t="s">
        <v>52</v>
      </c>
      <c r="H58" s="34" t="s">
        <v>3</v>
      </c>
    </row>
    <row r="59" spans="1:8" ht="15">
      <c r="A59" s="145">
        <f>'Liste Articles'!$B$5</f>
        <v>0</v>
      </c>
      <c r="B59" s="143">
        <f>J22</f>
        <v>20</v>
      </c>
      <c r="C59" s="145">
        <f>'Liste Articles'!$B$5</f>
        <v>0</v>
      </c>
      <c r="D59" s="143">
        <f>B59</f>
        <v>20</v>
      </c>
      <c r="E59" s="141">
        <f>'Liste Articles'!$B$5</f>
        <v>0</v>
      </c>
      <c r="F59" s="143">
        <f>D59</f>
        <v>20</v>
      </c>
      <c r="G59" s="141">
        <f>'Liste Articles'!$B$5</f>
        <v>0</v>
      </c>
      <c r="H59" s="143">
        <f>F59</f>
        <v>20</v>
      </c>
    </row>
    <row r="60" spans="1:8" ht="15.75" thickBot="1">
      <c r="A60" s="146"/>
      <c r="B60" s="144"/>
      <c r="C60" s="146"/>
      <c r="D60" s="144"/>
      <c r="E60" s="142"/>
      <c r="F60" s="144"/>
      <c r="G60" s="142"/>
      <c r="H60" s="144"/>
    </row>
    <row r="61" spans="1:8" ht="18">
      <c r="A61" s="33" t="s">
        <v>52</v>
      </c>
      <c r="B61" s="34" t="s">
        <v>3</v>
      </c>
      <c r="C61" s="33" t="s">
        <v>52</v>
      </c>
      <c r="D61" s="34" t="s">
        <v>3</v>
      </c>
      <c r="E61" s="35" t="s">
        <v>52</v>
      </c>
      <c r="F61" s="34" t="s">
        <v>3</v>
      </c>
      <c r="G61" s="35" t="s">
        <v>52</v>
      </c>
      <c r="H61" s="34" t="s">
        <v>3</v>
      </c>
    </row>
    <row r="62" spans="1:8" ht="15">
      <c r="A62" s="145">
        <f>'Liste Articles'!$B$5</f>
        <v>0</v>
      </c>
      <c r="B62" s="143">
        <f>J23</f>
        <v>21</v>
      </c>
      <c r="C62" s="145">
        <f>'Liste Articles'!$B$5</f>
        <v>0</v>
      </c>
      <c r="D62" s="143">
        <f>B62</f>
        <v>21</v>
      </c>
      <c r="E62" s="141">
        <f>'Liste Articles'!$B$5</f>
        <v>0</v>
      </c>
      <c r="F62" s="143">
        <f>D62</f>
        <v>21</v>
      </c>
      <c r="G62" s="141">
        <f>'Liste Articles'!$B$5</f>
        <v>0</v>
      </c>
      <c r="H62" s="143">
        <f>F62</f>
        <v>21</v>
      </c>
    </row>
    <row r="63" spans="1:8" ht="15.75" thickBot="1">
      <c r="A63" s="146"/>
      <c r="B63" s="144"/>
      <c r="C63" s="146"/>
      <c r="D63" s="144"/>
      <c r="E63" s="142"/>
      <c r="F63" s="144"/>
      <c r="G63" s="142"/>
      <c r="H63" s="144"/>
    </row>
    <row r="64" spans="1:8" ht="18">
      <c r="A64" s="33" t="s">
        <v>52</v>
      </c>
      <c r="B64" s="34" t="s">
        <v>3</v>
      </c>
      <c r="C64" s="33" t="s">
        <v>52</v>
      </c>
      <c r="D64" s="34" t="s">
        <v>3</v>
      </c>
      <c r="E64" s="35" t="s">
        <v>52</v>
      </c>
      <c r="F64" s="34" t="s">
        <v>3</v>
      </c>
      <c r="G64" s="35" t="s">
        <v>52</v>
      </c>
      <c r="H64" s="34" t="s">
        <v>3</v>
      </c>
    </row>
    <row r="65" spans="1:8" ht="15">
      <c r="A65" s="145">
        <f>'Liste Articles'!$B$5</f>
        <v>0</v>
      </c>
      <c r="B65" s="143">
        <f>J24</f>
        <v>22</v>
      </c>
      <c r="C65" s="145">
        <f>'Liste Articles'!$B$5</f>
        <v>0</v>
      </c>
      <c r="D65" s="143">
        <f>B65</f>
        <v>22</v>
      </c>
      <c r="E65" s="141">
        <f>'Liste Articles'!$B$5</f>
        <v>0</v>
      </c>
      <c r="F65" s="143">
        <f>D65</f>
        <v>22</v>
      </c>
      <c r="G65" s="141">
        <f>'Liste Articles'!$B$5</f>
        <v>0</v>
      </c>
      <c r="H65" s="143">
        <f>F65</f>
        <v>22</v>
      </c>
    </row>
    <row r="66" spans="1:8" ht="15.75" thickBot="1">
      <c r="A66" s="146"/>
      <c r="B66" s="144"/>
      <c r="C66" s="146"/>
      <c r="D66" s="144"/>
      <c r="E66" s="142"/>
      <c r="F66" s="144"/>
      <c r="G66" s="142"/>
      <c r="H66" s="144"/>
    </row>
    <row r="67" spans="1:8" ht="18">
      <c r="A67" s="33" t="s">
        <v>52</v>
      </c>
      <c r="B67" s="34" t="s">
        <v>3</v>
      </c>
      <c r="C67" s="33" t="s">
        <v>52</v>
      </c>
      <c r="D67" s="34" t="s">
        <v>3</v>
      </c>
      <c r="E67" s="35" t="s">
        <v>52</v>
      </c>
      <c r="F67" s="34" t="s">
        <v>3</v>
      </c>
      <c r="G67" s="35" t="s">
        <v>52</v>
      </c>
      <c r="H67" s="34" t="s">
        <v>3</v>
      </c>
    </row>
    <row r="68" spans="1:8" ht="15">
      <c r="A68" s="145">
        <f>'Liste Articles'!$B$5</f>
        <v>0</v>
      </c>
      <c r="B68" s="143">
        <f>J25</f>
        <v>23</v>
      </c>
      <c r="C68" s="145">
        <f>'Liste Articles'!$B$5</f>
        <v>0</v>
      </c>
      <c r="D68" s="143">
        <f>B68</f>
        <v>23</v>
      </c>
      <c r="E68" s="141">
        <f>'Liste Articles'!$B$5</f>
        <v>0</v>
      </c>
      <c r="F68" s="143">
        <f>D68</f>
        <v>23</v>
      </c>
      <c r="G68" s="141">
        <f>'Liste Articles'!$B$5</f>
        <v>0</v>
      </c>
      <c r="H68" s="143">
        <f>F68</f>
        <v>23</v>
      </c>
    </row>
    <row r="69" spans="1:8" ht="15.75" thickBot="1">
      <c r="A69" s="146"/>
      <c r="B69" s="144"/>
      <c r="C69" s="146"/>
      <c r="D69" s="144"/>
      <c r="E69" s="142"/>
      <c r="F69" s="144"/>
      <c r="G69" s="142"/>
      <c r="H69" s="144"/>
    </row>
    <row r="70" spans="1:8" ht="18">
      <c r="A70" s="33" t="s">
        <v>52</v>
      </c>
      <c r="B70" s="34" t="s">
        <v>3</v>
      </c>
      <c r="C70" s="33" t="s">
        <v>52</v>
      </c>
      <c r="D70" s="34" t="s">
        <v>3</v>
      </c>
      <c r="E70" s="35" t="s">
        <v>52</v>
      </c>
      <c r="F70" s="34" t="s">
        <v>3</v>
      </c>
      <c r="G70" s="35" t="s">
        <v>52</v>
      </c>
      <c r="H70" s="34" t="s">
        <v>3</v>
      </c>
    </row>
    <row r="71" spans="1:8" ht="15">
      <c r="A71" s="145">
        <f>'Liste Articles'!$B$5</f>
        <v>0</v>
      </c>
      <c r="B71" s="143">
        <f>J26</f>
        <v>24</v>
      </c>
      <c r="C71" s="145">
        <f>'Liste Articles'!$B$5</f>
        <v>0</v>
      </c>
      <c r="D71" s="143">
        <f>B71</f>
        <v>24</v>
      </c>
      <c r="E71" s="141">
        <f>'Liste Articles'!$B$5</f>
        <v>0</v>
      </c>
      <c r="F71" s="143">
        <f>D71</f>
        <v>24</v>
      </c>
      <c r="G71" s="141">
        <f>'Liste Articles'!$B$5</f>
        <v>0</v>
      </c>
      <c r="H71" s="143">
        <f>F71</f>
        <v>24</v>
      </c>
    </row>
    <row r="72" spans="1:8" ht="15.75" thickBot="1">
      <c r="A72" s="146"/>
      <c r="B72" s="144"/>
      <c r="C72" s="146"/>
      <c r="D72" s="144"/>
      <c r="E72" s="142"/>
      <c r="F72" s="144"/>
      <c r="G72" s="142"/>
      <c r="H72" s="144"/>
    </row>
    <row r="73" spans="1:8" ht="18">
      <c r="A73" s="33" t="s">
        <v>52</v>
      </c>
      <c r="B73" s="34" t="s">
        <v>3</v>
      </c>
      <c r="C73" s="33" t="s">
        <v>52</v>
      </c>
      <c r="D73" s="34" t="s">
        <v>3</v>
      </c>
      <c r="E73" s="35" t="s">
        <v>52</v>
      </c>
      <c r="F73" s="34" t="s">
        <v>3</v>
      </c>
      <c r="G73" s="35" t="s">
        <v>52</v>
      </c>
      <c r="H73" s="34" t="s">
        <v>3</v>
      </c>
    </row>
    <row r="74" spans="1:8" ht="15">
      <c r="A74" s="145">
        <f>'Liste Articles'!$B$5</f>
        <v>0</v>
      </c>
      <c r="B74" s="143">
        <f>J27</f>
        <v>25</v>
      </c>
      <c r="C74" s="145">
        <f>'Liste Articles'!$B$5</f>
        <v>0</v>
      </c>
      <c r="D74" s="143">
        <f>B74</f>
        <v>25</v>
      </c>
      <c r="E74" s="141">
        <f>'Liste Articles'!$B$5</f>
        <v>0</v>
      </c>
      <c r="F74" s="143">
        <f>D74</f>
        <v>25</v>
      </c>
      <c r="G74" s="141">
        <f>'Liste Articles'!$B$5</f>
        <v>0</v>
      </c>
      <c r="H74" s="143">
        <f>F74</f>
        <v>25</v>
      </c>
    </row>
    <row r="75" spans="1:8" ht="15.75" thickBot="1">
      <c r="A75" s="146"/>
      <c r="B75" s="144"/>
      <c r="C75" s="146"/>
      <c r="D75" s="144"/>
      <c r="E75" s="142"/>
      <c r="F75" s="144"/>
      <c r="G75" s="142"/>
      <c r="H75" s="144"/>
    </row>
    <row r="76" spans="1:8" ht="18">
      <c r="A76" s="33" t="s">
        <v>52</v>
      </c>
      <c r="B76" s="34" t="s">
        <v>3</v>
      </c>
      <c r="C76" s="33" t="s">
        <v>52</v>
      </c>
      <c r="D76" s="34" t="s">
        <v>3</v>
      </c>
      <c r="E76" s="35" t="s">
        <v>52</v>
      </c>
      <c r="F76" s="34" t="s">
        <v>3</v>
      </c>
      <c r="G76" s="35" t="s">
        <v>52</v>
      </c>
      <c r="H76" s="34" t="s">
        <v>3</v>
      </c>
    </row>
    <row r="77" spans="1:8" ht="15">
      <c r="A77" s="145">
        <f>'Liste Articles'!$B$5</f>
        <v>0</v>
      </c>
      <c r="B77" s="143">
        <f>J28</f>
        <v>26</v>
      </c>
      <c r="C77" s="145">
        <f>'Liste Articles'!$B$5</f>
        <v>0</v>
      </c>
      <c r="D77" s="143">
        <f>B77</f>
        <v>26</v>
      </c>
      <c r="E77" s="141">
        <f>'Liste Articles'!$B$5</f>
        <v>0</v>
      </c>
      <c r="F77" s="143">
        <f>D77</f>
        <v>26</v>
      </c>
      <c r="G77" s="141">
        <f>'Liste Articles'!$B$5</f>
        <v>0</v>
      </c>
      <c r="H77" s="143">
        <f>F77</f>
        <v>26</v>
      </c>
    </row>
    <row r="78" spans="1:8" ht="15.75" thickBot="1">
      <c r="A78" s="146"/>
      <c r="B78" s="144"/>
      <c r="C78" s="146"/>
      <c r="D78" s="144"/>
      <c r="E78" s="142"/>
      <c r="F78" s="144"/>
      <c r="G78" s="142"/>
      <c r="H78" s="144"/>
    </row>
    <row r="79" spans="1:8" ht="18">
      <c r="A79" s="33" t="s">
        <v>52</v>
      </c>
      <c r="B79" s="34" t="s">
        <v>3</v>
      </c>
      <c r="C79" s="33" t="s">
        <v>52</v>
      </c>
      <c r="D79" s="34" t="s">
        <v>3</v>
      </c>
      <c r="E79" s="35" t="s">
        <v>52</v>
      </c>
      <c r="F79" s="34" t="s">
        <v>3</v>
      </c>
      <c r="G79" s="35" t="s">
        <v>52</v>
      </c>
      <c r="H79" s="34" t="s">
        <v>3</v>
      </c>
    </row>
    <row r="80" spans="1:8" ht="15">
      <c r="A80" s="145">
        <f>'Liste Articles'!$B$5</f>
        <v>0</v>
      </c>
      <c r="B80" s="143">
        <f>J29</f>
        <v>27</v>
      </c>
      <c r="C80" s="145">
        <f>'Liste Articles'!$B$5</f>
        <v>0</v>
      </c>
      <c r="D80" s="143">
        <f>B80</f>
        <v>27</v>
      </c>
      <c r="E80" s="141">
        <f>'Liste Articles'!$B$5</f>
        <v>0</v>
      </c>
      <c r="F80" s="143">
        <f>D80</f>
        <v>27</v>
      </c>
      <c r="G80" s="141">
        <f>'Liste Articles'!$B$5</f>
        <v>0</v>
      </c>
      <c r="H80" s="143">
        <f>F80</f>
        <v>27</v>
      </c>
    </row>
    <row r="81" spans="1:8" ht="15.75" thickBot="1">
      <c r="A81" s="146"/>
      <c r="B81" s="144"/>
      <c r="C81" s="146"/>
      <c r="D81" s="144"/>
      <c r="E81" s="142"/>
      <c r="F81" s="144"/>
      <c r="G81" s="142"/>
      <c r="H81" s="144"/>
    </row>
    <row r="82" spans="1:8" ht="18">
      <c r="A82" s="33" t="s">
        <v>52</v>
      </c>
      <c r="B82" s="34" t="s">
        <v>3</v>
      </c>
      <c r="C82" s="33" t="s">
        <v>52</v>
      </c>
      <c r="D82" s="34" t="s">
        <v>3</v>
      </c>
      <c r="E82" s="35" t="s">
        <v>52</v>
      </c>
      <c r="F82" s="34" t="s">
        <v>3</v>
      </c>
      <c r="G82" s="35" t="s">
        <v>52</v>
      </c>
      <c r="H82" s="34" t="s">
        <v>3</v>
      </c>
    </row>
    <row r="83" spans="1:8" ht="15">
      <c r="A83" s="145">
        <f>'Liste Articles'!$B$5</f>
        <v>0</v>
      </c>
      <c r="B83" s="143">
        <f>J30</f>
        <v>28</v>
      </c>
      <c r="C83" s="145">
        <f>'Liste Articles'!$B$5</f>
        <v>0</v>
      </c>
      <c r="D83" s="143">
        <f>B83</f>
        <v>28</v>
      </c>
      <c r="E83" s="141">
        <f>'Liste Articles'!$B$5</f>
        <v>0</v>
      </c>
      <c r="F83" s="143">
        <f>D83</f>
        <v>28</v>
      </c>
      <c r="G83" s="141">
        <f>'Liste Articles'!$B$5</f>
        <v>0</v>
      </c>
      <c r="H83" s="143">
        <f>F83</f>
        <v>28</v>
      </c>
    </row>
    <row r="84" spans="1:8" ht="15.75" thickBot="1">
      <c r="A84" s="146"/>
      <c r="B84" s="144"/>
      <c r="C84" s="146"/>
      <c r="D84" s="144"/>
      <c r="E84" s="142"/>
      <c r="F84" s="144"/>
      <c r="G84" s="142"/>
      <c r="H84" s="144"/>
    </row>
    <row r="85" spans="1:8" ht="18">
      <c r="A85" s="33" t="s">
        <v>52</v>
      </c>
      <c r="B85" s="34" t="s">
        <v>3</v>
      </c>
      <c r="C85" s="33" t="s">
        <v>52</v>
      </c>
      <c r="D85" s="34" t="s">
        <v>3</v>
      </c>
      <c r="E85" s="35" t="s">
        <v>52</v>
      </c>
      <c r="F85" s="34" t="s">
        <v>3</v>
      </c>
      <c r="G85" s="35" t="s">
        <v>52</v>
      </c>
      <c r="H85" s="34" t="s">
        <v>3</v>
      </c>
    </row>
    <row r="86" spans="1:8" ht="15">
      <c r="A86" s="145">
        <f>'Liste Articles'!$B$5</f>
        <v>0</v>
      </c>
      <c r="B86" s="143">
        <f>J31</f>
        <v>29</v>
      </c>
      <c r="C86" s="145">
        <f>'Liste Articles'!$B$5</f>
        <v>0</v>
      </c>
      <c r="D86" s="143">
        <f>B86</f>
        <v>29</v>
      </c>
      <c r="E86" s="141">
        <f>'Liste Articles'!$B$5</f>
        <v>0</v>
      </c>
      <c r="F86" s="143">
        <f>D86</f>
        <v>29</v>
      </c>
      <c r="G86" s="141">
        <f>'Liste Articles'!$B$5</f>
        <v>0</v>
      </c>
      <c r="H86" s="143">
        <f>F86</f>
        <v>29</v>
      </c>
    </row>
    <row r="87" spans="1:8" ht="15.75" thickBot="1">
      <c r="A87" s="146"/>
      <c r="B87" s="144"/>
      <c r="C87" s="146"/>
      <c r="D87" s="144"/>
      <c r="E87" s="142"/>
      <c r="F87" s="144"/>
      <c r="G87" s="142"/>
      <c r="H87" s="144"/>
    </row>
    <row r="88" spans="1:8" ht="18">
      <c r="A88" s="33" t="s">
        <v>52</v>
      </c>
      <c r="B88" s="34" t="s">
        <v>3</v>
      </c>
      <c r="C88" s="33" t="s">
        <v>52</v>
      </c>
      <c r="D88" s="34" t="s">
        <v>3</v>
      </c>
      <c r="E88" s="35" t="s">
        <v>52</v>
      </c>
      <c r="F88" s="34" t="s">
        <v>3</v>
      </c>
      <c r="G88" s="35" t="s">
        <v>52</v>
      </c>
      <c r="H88" s="34" t="s">
        <v>3</v>
      </c>
    </row>
    <row r="89" spans="1:8" ht="15">
      <c r="A89" s="145">
        <f>'Liste Articles'!$B$5</f>
        <v>0</v>
      </c>
      <c r="B89" s="143">
        <f>J32</f>
        <v>30</v>
      </c>
      <c r="C89" s="145">
        <f>'Liste Articles'!$B$5</f>
        <v>0</v>
      </c>
      <c r="D89" s="143">
        <f>B89</f>
        <v>30</v>
      </c>
      <c r="E89" s="141">
        <f>'Liste Articles'!$B$5</f>
        <v>0</v>
      </c>
      <c r="F89" s="143">
        <f>D89</f>
        <v>30</v>
      </c>
      <c r="G89" s="141">
        <f>'Liste Articles'!$B$5</f>
        <v>0</v>
      </c>
      <c r="H89" s="143">
        <f>F89</f>
        <v>30</v>
      </c>
    </row>
    <row r="90" spans="1:8" ht="15.75" thickBot="1">
      <c r="A90" s="146"/>
      <c r="B90" s="144"/>
      <c r="C90" s="146"/>
      <c r="D90" s="144"/>
      <c r="E90" s="142"/>
      <c r="F90" s="144"/>
      <c r="G90" s="142"/>
      <c r="H90" s="144"/>
    </row>
    <row r="91" spans="1:8" ht="18">
      <c r="A91" s="33" t="s">
        <v>52</v>
      </c>
      <c r="B91" s="34" t="s">
        <v>3</v>
      </c>
      <c r="C91" s="33" t="s">
        <v>52</v>
      </c>
      <c r="D91" s="34" t="s">
        <v>3</v>
      </c>
      <c r="E91" s="35" t="s">
        <v>52</v>
      </c>
      <c r="F91" s="34" t="s">
        <v>3</v>
      </c>
      <c r="G91" s="35" t="s">
        <v>52</v>
      </c>
      <c r="H91" s="34" t="s">
        <v>3</v>
      </c>
    </row>
    <row r="92" spans="1:8" ht="15">
      <c r="A92" s="145">
        <f>'Liste Articles'!$B$5</f>
        <v>0</v>
      </c>
      <c r="B92" s="143">
        <f>J33</f>
        <v>31</v>
      </c>
      <c r="C92" s="145">
        <f>'Liste Articles'!$B$5</f>
        <v>0</v>
      </c>
      <c r="D92" s="143">
        <f>B92</f>
        <v>31</v>
      </c>
      <c r="E92" s="141">
        <f>'Liste Articles'!$B$5</f>
        <v>0</v>
      </c>
      <c r="F92" s="143">
        <f>D92</f>
        <v>31</v>
      </c>
      <c r="G92" s="141">
        <f>'Liste Articles'!$B$5</f>
        <v>0</v>
      </c>
      <c r="H92" s="143">
        <f>F92</f>
        <v>31</v>
      </c>
    </row>
    <row r="93" spans="1:8" ht="15.75" thickBot="1">
      <c r="A93" s="146"/>
      <c r="B93" s="144"/>
      <c r="C93" s="146"/>
      <c r="D93" s="144"/>
      <c r="E93" s="142"/>
      <c r="F93" s="144"/>
      <c r="G93" s="142"/>
      <c r="H93" s="144"/>
    </row>
    <row r="94" spans="1:8" ht="18">
      <c r="A94" s="33" t="s">
        <v>52</v>
      </c>
      <c r="B94" s="34" t="s">
        <v>3</v>
      </c>
      <c r="C94" s="33" t="s">
        <v>52</v>
      </c>
      <c r="D94" s="34" t="s">
        <v>3</v>
      </c>
      <c r="E94" s="35" t="s">
        <v>52</v>
      </c>
      <c r="F94" s="34" t="s">
        <v>3</v>
      </c>
      <c r="G94" s="35" t="s">
        <v>52</v>
      </c>
      <c r="H94" s="34" t="s">
        <v>3</v>
      </c>
    </row>
    <row r="95" spans="1:8" ht="15">
      <c r="A95" s="145">
        <f>'Liste Articles'!$B$5</f>
        <v>0</v>
      </c>
      <c r="B95" s="143">
        <f>J34</f>
        <v>32</v>
      </c>
      <c r="C95" s="145">
        <f>'Liste Articles'!$B$5</f>
        <v>0</v>
      </c>
      <c r="D95" s="143">
        <f>B95</f>
        <v>32</v>
      </c>
      <c r="E95" s="141">
        <f>'Liste Articles'!$B$5</f>
        <v>0</v>
      </c>
      <c r="F95" s="143">
        <f>D95</f>
        <v>32</v>
      </c>
      <c r="G95" s="141">
        <f>'Liste Articles'!$B$5</f>
        <v>0</v>
      </c>
      <c r="H95" s="143">
        <f>F95</f>
        <v>32</v>
      </c>
    </row>
    <row r="96" spans="1:8" ht="15.75" thickBot="1">
      <c r="A96" s="146"/>
      <c r="B96" s="144"/>
      <c r="C96" s="146"/>
      <c r="D96" s="144"/>
      <c r="E96" s="142"/>
      <c r="F96" s="144"/>
      <c r="G96" s="142"/>
      <c r="H96" s="144"/>
    </row>
    <row r="97" spans="1:8" ht="18">
      <c r="A97" s="33" t="s">
        <v>52</v>
      </c>
      <c r="B97" s="34" t="s">
        <v>3</v>
      </c>
      <c r="C97" s="33" t="s">
        <v>52</v>
      </c>
      <c r="D97" s="34" t="s">
        <v>3</v>
      </c>
      <c r="E97" s="35" t="s">
        <v>52</v>
      </c>
      <c r="F97" s="34" t="s">
        <v>3</v>
      </c>
      <c r="G97" s="35" t="s">
        <v>52</v>
      </c>
      <c r="H97" s="34" t="s">
        <v>3</v>
      </c>
    </row>
    <row r="98" spans="1:8" ht="15">
      <c r="A98" s="145">
        <f>'Liste Articles'!$B$5</f>
        <v>0</v>
      </c>
      <c r="B98" s="143">
        <f>J35</f>
        <v>33</v>
      </c>
      <c r="C98" s="145">
        <f>'Liste Articles'!$B$5</f>
        <v>0</v>
      </c>
      <c r="D98" s="143">
        <f>B98</f>
        <v>33</v>
      </c>
      <c r="E98" s="141">
        <f>'Liste Articles'!$B$5</f>
        <v>0</v>
      </c>
      <c r="F98" s="143">
        <f>D98</f>
        <v>33</v>
      </c>
      <c r="G98" s="141">
        <f>'Liste Articles'!$B$5</f>
        <v>0</v>
      </c>
      <c r="H98" s="143">
        <f>F98</f>
        <v>33</v>
      </c>
    </row>
    <row r="99" spans="1:8" ht="15.75" thickBot="1">
      <c r="A99" s="146"/>
      <c r="B99" s="144"/>
      <c r="C99" s="146"/>
      <c r="D99" s="144"/>
      <c r="E99" s="142"/>
      <c r="F99" s="144"/>
      <c r="G99" s="142"/>
      <c r="H99" s="144"/>
    </row>
    <row r="100" spans="1:8" ht="18">
      <c r="A100" s="33" t="s">
        <v>52</v>
      </c>
      <c r="B100" s="34" t="s">
        <v>3</v>
      </c>
      <c r="C100" s="33" t="s">
        <v>52</v>
      </c>
      <c r="D100" s="34" t="s">
        <v>3</v>
      </c>
      <c r="E100" s="35" t="s">
        <v>52</v>
      </c>
      <c r="F100" s="34" t="s">
        <v>3</v>
      </c>
      <c r="G100" s="35" t="s">
        <v>52</v>
      </c>
      <c r="H100" s="34" t="s">
        <v>3</v>
      </c>
    </row>
    <row r="101" spans="1:8" ht="15">
      <c r="A101" s="145">
        <f>'Liste Articles'!$B$5</f>
        <v>0</v>
      </c>
      <c r="B101" s="143">
        <f>J36</f>
        <v>34</v>
      </c>
      <c r="C101" s="145">
        <f>'Liste Articles'!$B$5</f>
        <v>0</v>
      </c>
      <c r="D101" s="143">
        <f>B101</f>
        <v>34</v>
      </c>
      <c r="E101" s="141">
        <f>'Liste Articles'!$B$5</f>
        <v>0</v>
      </c>
      <c r="F101" s="143">
        <f>D101</f>
        <v>34</v>
      </c>
      <c r="G101" s="141">
        <f>'Liste Articles'!$B$5</f>
        <v>0</v>
      </c>
      <c r="H101" s="143">
        <f>F101</f>
        <v>34</v>
      </c>
    </row>
    <row r="102" spans="1:8" ht="15.75" thickBot="1">
      <c r="A102" s="146"/>
      <c r="B102" s="144"/>
      <c r="C102" s="146"/>
      <c r="D102" s="144"/>
      <c r="E102" s="142"/>
      <c r="F102" s="144"/>
      <c r="G102" s="142"/>
      <c r="H102" s="144"/>
    </row>
    <row r="103" spans="1:8" ht="18">
      <c r="A103" s="33" t="s">
        <v>52</v>
      </c>
      <c r="B103" s="34" t="s">
        <v>3</v>
      </c>
      <c r="C103" s="33" t="s">
        <v>52</v>
      </c>
      <c r="D103" s="34" t="s">
        <v>3</v>
      </c>
      <c r="E103" s="35" t="s">
        <v>52</v>
      </c>
      <c r="F103" s="34" t="s">
        <v>3</v>
      </c>
      <c r="G103" s="35" t="s">
        <v>52</v>
      </c>
      <c r="H103" s="34" t="s">
        <v>3</v>
      </c>
    </row>
    <row r="104" spans="1:8" ht="15">
      <c r="A104" s="145">
        <f>'Liste Articles'!$B$5</f>
        <v>0</v>
      </c>
      <c r="B104" s="143">
        <f>J37</f>
        <v>35</v>
      </c>
      <c r="C104" s="145">
        <f>'Liste Articles'!$B$5</f>
        <v>0</v>
      </c>
      <c r="D104" s="143">
        <f>B104</f>
        <v>35</v>
      </c>
      <c r="E104" s="141">
        <f>'Liste Articles'!$B$5</f>
        <v>0</v>
      </c>
      <c r="F104" s="143">
        <f>D104</f>
        <v>35</v>
      </c>
      <c r="G104" s="141">
        <f>'Liste Articles'!$B$5</f>
        <v>0</v>
      </c>
      <c r="H104" s="143">
        <f>F104</f>
        <v>35</v>
      </c>
    </row>
    <row r="105" spans="1:8" ht="15.75" thickBot="1">
      <c r="A105" s="146"/>
      <c r="B105" s="144"/>
      <c r="C105" s="146"/>
      <c r="D105" s="144"/>
      <c r="E105" s="142"/>
      <c r="F105" s="144"/>
      <c r="G105" s="142"/>
      <c r="H105" s="144"/>
    </row>
    <row r="106" spans="1:8" ht="18">
      <c r="A106" s="33" t="s">
        <v>52</v>
      </c>
      <c r="B106" s="34" t="s">
        <v>3</v>
      </c>
      <c r="C106" s="33" t="s">
        <v>52</v>
      </c>
      <c r="D106" s="34" t="s">
        <v>3</v>
      </c>
      <c r="E106" s="35" t="s">
        <v>52</v>
      </c>
      <c r="F106" s="34" t="s">
        <v>3</v>
      </c>
      <c r="G106" s="35" t="s">
        <v>52</v>
      </c>
      <c r="H106" s="34" t="s">
        <v>3</v>
      </c>
    </row>
    <row r="107" spans="1:8" ht="15">
      <c r="A107" s="145">
        <f>'Liste Articles'!$B$5</f>
        <v>0</v>
      </c>
      <c r="B107" s="143">
        <f>J38</f>
        <v>36</v>
      </c>
      <c r="C107" s="145">
        <f>'Liste Articles'!$B$5</f>
        <v>0</v>
      </c>
      <c r="D107" s="143">
        <f>B107</f>
        <v>36</v>
      </c>
      <c r="E107" s="141">
        <f>'Liste Articles'!$B$5</f>
        <v>0</v>
      </c>
      <c r="F107" s="143">
        <f>D107</f>
        <v>36</v>
      </c>
      <c r="G107" s="141">
        <f>'Liste Articles'!$B$5</f>
        <v>0</v>
      </c>
      <c r="H107" s="143">
        <f>F107</f>
        <v>36</v>
      </c>
    </row>
    <row r="108" spans="1:8" ht="15.75" thickBot="1">
      <c r="A108" s="146"/>
      <c r="B108" s="144"/>
      <c r="C108" s="146"/>
      <c r="D108" s="144"/>
      <c r="E108" s="142"/>
      <c r="F108" s="144"/>
      <c r="G108" s="142"/>
      <c r="H108" s="144"/>
    </row>
    <row r="109" spans="1:8" ht="18">
      <c r="A109" s="33" t="s">
        <v>52</v>
      </c>
      <c r="B109" s="34" t="s">
        <v>3</v>
      </c>
      <c r="C109" s="33" t="s">
        <v>52</v>
      </c>
      <c r="D109" s="34" t="s">
        <v>3</v>
      </c>
      <c r="E109" s="35" t="s">
        <v>52</v>
      </c>
      <c r="F109" s="34" t="s">
        <v>3</v>
      </c>
      <c r="G109" s="35" t="s">
        <v>52</v>
      </c>
      <c r="H109" s="34" t="s">
        <v>3</v>
      </c>
    </row>
    <row r="110" spans="1:8" ht="15">
      <c r="A110" s="145">
        <f>'Liste Articles'!$B$5</f>
        <v>0</v>
      </c>
      <c r="B110" s="143">
        <f>J39</f>
        <v>37</v>
      </c>
      <c r="C110" s="145">
        <f>'Liste Articles'!$B$5</f>
        <v>0</v>
      </c>
      <c r="D110" s="143">
        <f>B110</f>
        <v>37</v>
      </c>
      <c r="E110" s="141">
        <f>'Liste Articles'!$B$5</f>
        <v>0</v>
      </c>
      <c r="F110" s="143">
        <f>D110</f>
        <v>37</v>
      </c>
      <c r="G110" s="141">
        <f>'Liste Articles'!$B$5</f>
        <v>0</v>
      </c>
      <c r="H110" s="143">
        <f>F110</f>
        <v>37</v>
      </c>
    </row>
    <row r="111" spans="1:8" ht="15.75" thickBot="1">
      <c r="A111" s="146"/>
      <c r="B111" s="144"/>
      <c r="C111" s="146"/>
      <c r="D111" s="144"/>
      <c r="E111" s="142"/>
      <c r="F111" s="144"/>
      <c r="G111" s="142"/>
      <c r="H111" s="144"/>
    </row>
    <row r="112" spans="1:8" ht="18">
      <c r="A112" s="33" t="s">
        <v>52</v>
      </c>
      <c r="B112" s="34" t="s">
        <v>3</v>
      </c>
      <c r="C112" s="33" t="s">
        <v>52</v>
      </c>
      <c r="D112" s="34" t="s">
        <v>3</v>
      </c>
      <c r="E112" s="35" t="s">
        <v>52</v>
      </c>
      <c r="F112" s="34" t="s">
        <v>3</v>
      </c>
      <c r="G112" s="35" t="s">
        <v>52</v>
      </c>
      <c r="H112" s="34" t="s">
        <v>3</v>
      </c>
    </row>
    <row r="113" spans="1:8" ht="15">
      <c r="A113" s="145">
        <f>'Liste Articles'!$B$5</f>
        <v>0</v>
      </c>
      <c r="B113" s="143">
        <f>J40</f>
        <v>38</v>
      </c>
      <c r="C113" s="145">
        <f>'Liste Articles'!$B$5</f>
        <v>0</v>
      </c>
      <c r="D113" s="143">
        <f>B113</f>
        <v>38</v>
      </c>
      <c r="E113" s="141">
        <f>'Liste Articles'!$B$5</f>
        <v>0</v>
      </c>
      <c r="F113" s="143">
        <f>D113</f>
        <v>38</v>
      </c>
      <c r="G113" s="141">
        <f>'Liste Articles'!$B$5</f>
        <v>0</v>
      </c>
      <c r="H113" s="143">
        <f>F113</f>
        <v>38</v>
      </c>
    </row>
    <row r="114" spans="1:8" ht="15.75" thickBot="1">
      <c r="A114" s="146"/>
      <c r="B114" s="144"/>
      <c r="C114" s="146"/>
      <c r="D114" s="144"/>
      <c r="E114" s="142"/>
      <c r="F114" s="144"/>
      <c r="G114" s="142"/>
      <c r="H114" s="144"/>
    </row>
    <row r="115" spans="1:8" ht="18">
      <c r="A115" s="33" t="s">
        <v>52</v>
      </c>
      <c r="B115" s="34" t="s">
        <v>3</v>
      </c>
      <c r="C115" s="33" t="s">
        <v>52</v>
      </c>
      <c r="D115" s="34" t="s">
        <v>3</v>
      </c>
      <c r="E115" s="35" t="s">
        <v>52</v>
      </c>
      <c r="F115" s="34" t="s">
        <v>3</v>
      </c>
      <c r="G115" s="35" t="s">
        <v>52</v>
      </c>
      <c r="H115" s="34" t="s">
        <v>3</v>
      </c>
    </row>
    <row r="116" spans="1:8" ht="15">
      <c r="A116" s="145">
        <f>'Liste Articles'!$B$5</f>
        <v>0</v>
      </c>
      <c r="B116" s="143">
        <f>J41</f>
        <v>39</v>
      </c>
      <c r="C116" s="145">
        <f>'Liste Articles'!$B$5</f>
        <v>0</v>
      </c>
      <c r="D116" s="143">
        <f>B116</f>
        <v>39</v>
      </c>
      <c r="E116" s="141">
        <f>'Liste Articles'!$B$5</f>
        <v>0</v>
      </c>
      <c r="F116" s="143">
        <f>D116</f>
        <v>39</v>
      </c>
      <c r="G116" s="141">
        <f>'Liste Articles'!$B$5</f>
        <v>0</v>
      </c>
      <c r="H116" s="143">
        <f>F116</f>
        <v>39</v>
      </c>
    </row>
    <row r="117" spans="1:8" ht="15.75" thickBot="1">
      <c r="A117" s="146"/>
      <c r="B117" s="144"/>
      <c r="C117" s="146"/>
      <c r="D117" s="144"/>
      <c r="E117" s="142"/>
      <c r="F117" s="144"/>
      <c r="G117" s="142"/>
      <c r="H117" s="144"/>
    </row>
    <row r="118" spans="1:8" ht="18">
      <c r="A118" s="33" t="s">
        <v>52</v>
      </c>
      <c r="B118" s="34" t="s">
        <v>3</v>
      </c>
      <c r="C118" s="33" t="s">
        <v>52</v>
      </c>
      <c r="D118" s="34" t="s">
        <v>3</v>
      </c>
      <c r="E118" s="35" t="s">
        <v>52</v>
      </c>
      <c r="F118" s="34" t="s">
        <v>3</v>
      </c>
      <c r="G118" s="35" t="s">
        <v>52</v>
      </c>
      <c r="H118" s="34" t="s">
        <v>3</v>
      </c>
    </row>
    <row r="119" spans="1:8" ht="15">
      <c r="A119" s="145">
        <f>'Liste Articles'!$B$5</f>
        <v>0</v>
      </c>
      <c r="B119" s="143">
        <f>J42</f>
        <v>40</v>
      </c>
      <c r="C119" s="145">
        <f>'Liste Articles'!$B$5</f>
        <v>0</v>
      </c>
      <c r="D119" s="143">
        <f>B119</f>
        <v>40</v>
      </c>
      <c r="E119" s="141">
        <f>'Liste Articles'!$B$5</f>
        <v>0</v>
      </c>
      <c r="F119" s="143">
        <f>D119</f>
        <v>40</v>
      </c>
      <c r="G119" s="141">
        <f>'Liste Articles'!$B$5</f>
        <v>0</v>
      </c>
      <c r="H119" s="143">
        <f>F119</f>
        <v>40</v>
      </c>
    </row>
    <row r="120" spans="1:8" ht="15.75" thickBot="1">
      <c r="A120" s="146"/>
      <c r="B120" s="144"/>
      <c r="C120" s="146"/>
      <c r="D120" s="144"/>
      <c r="E120" s="142"/>
      <c r="F120" s="144"/>
      <c r="G120" s="142"/>
      <c r="H120" s="144"/>
    </row>
  </sheetData>
  <sheetProtection selectLockedCells="1"/>
  <mergeCells count="320">
    <mergeCell ref="G47:G48"/>
    <mergeCell ref="H47:H48"/>
    <mergeCell ref="G50:G51"/>
    <mergeCell ref="H50:H51"/>
    <mergeCell ref="G32:G33"/>
    <mergeCell ref="H32:H33"/>
    <mergeCell ref="G35:G36"/>
    <mergeCell ref="H35:H36"/>
    <mergeCell ref="G38:G39"/>
    <mergeCell ref="H38:H39"/>
    <mergeCell ref="G41:G42"/>
    <mergeCell ref="H41:H42"/>
    <mergeCell ref="G44:G45"/>
    <mergeCell ref="H44:H45"/>
    <mergeCell ref="G17:G18"/>
    <mergeCell ref="H17:H18"/>
    <mergeCell ref="G20:G21"/>
    <mergeCell ref="H20:H21"/>
    <mergeCell ref="G23:G24"/>
    <mergeCell ref="H23:H24"/>
    <mergeCell ref="G26:G27"/>
    <mergeCell ref="H26:H27"/>
    <mergeCell ref="G29:G30"/>
    <mergeCell ref="H29:H30"/>
    <mergeCell ref="G2:G3"/>
    <mergeCell ref="H2:H3"/>
    <mergeCell ref="G5:G6"/>
    <mergeCell ref="H5:H6"/>
    <mergeCell ref="G8:G9"/>
    <mergeCell ref="H8:H9"/>
    <mergeCell ref="G11:G12"/>
    <mergeCell ref="H11:H12"/>
    <mergeCell ref="G14:G15"/>
    <mergeCell ref="H14:H15"/>
    <mergeCell ref="A2:A3"/>
    <mergeCell ref="B2:B3"/>
    <mergeCell ref="C2:C3"/>
    <mergeCell ref="D2:D3"/>
    <mergeCell ref="E2:E3"/>
    <mergeCell ref="A8:A9"/>
    <mergeCell ref="B8:B9"/>
    <mergeCell ref="C8:C9"/>
    <mergeCell ref="D8:D9"/>
    <mergeCell ref="A5:A6"/>
    <mergeCell ref="B5:B6"/>
    <mergeCell ref="C5:C6"/>
    <mergeCell ref="D5:D6"/>
    <mergeCell ref="A14:A15"/>
    <mergeCell ref="B14:B15"/>
    <mergeCell ref="C14:C15"/>
    <mergeCell ref="D14:D15"/>
    <mergeCell ref="E14:E15"/>
    <mergeCell ref="A11:A12"/>
    <mergeCell ref="B11:B12"/>
    <mergeCell ref="C11:C12"/>
    <mergeCell ref="D11:D12"/>
    <mergeCell ref="F38:F39"/>
    <mergeCell ref="A20:A21"/>
    <mergeCell ref="B20:B21"/>
    <mergeCell ref="C20:C21"/>
    <mergeCell ref="D20:D21"/>
    <mergeCell ref="E20:E21"/>
    <mergeCell ref="F35:F36"/>
    <mergeCell ref="A23:A24"/>
    <mergeCell ref="B23:B24"/>
    <mergeCell ref="C23:C24"/>
    <mergeCell ref="A17:A18"/>
    <mergeCell ref="B17:B18"/>
    <mergeCell ref="C17:C18"/>
    <mergeCell ref="D17:D18"/>
    <mergeCell ref="E17:E18"/>
    <mergeCell ref="F32:F33"/>
    <mergeCell ref="A26:A27"/>
    <mergeCell ref="B26:B27"/>
    <mergeCell ref="C26:C27"/>
    <mergeCell ref="D26:D27"/>
    <mergeCell ref="D23:D24"/>
    <mergeCell ref="A32:A33"/>
    <mergeCell ref="B32:B33"/>
    <mergeCell ref="C32:C33"/>
    <mergeCell ref="A29:A30"/>
    <mergeCell ref="B29:B30"/>
    <mergeCell ref="C29:C30"/>
    <mergeCell ref="D29:D30"/>
    <mergeCell ref="E38:E39"/>
    <mergeCell ref="A35:A36"/>
    <mergeCell ref="B35:B36"/>
    <mergeCell ref="C35:C36"/>
    <mergeCell ref="D35:D36"/>
    <mergeCell ref="E35:E36"/>
    <mergeCell ref="A41:A42"/>
    <mergeCell ref="B41:B42"/>
    <mergeCell ref="C41:C42"/>
    <mergeCell ref="D41:D42"/>
    <mergeCell ref="A38:A39"/>
    <mergeCell ref="B38:B39"/>
    <mergeCell ref="C38:C39"/>
    <mergeCell ref="D38:D39"/>
    <mergeCell ref="F41:F42"/>
    <mergeCell ref="E44:E45"/>
    <mergeCell ref="E41:E42"/>
    <mergeCell ref="D32:D33"/>
    <mergeCell ref="E32:E33"/>
    <mergeCell ref="A50:A51"/>
    <mergeCell ref="B50:B51"/>
    <mergeCell ref="C50:C51"/>
    <mergeCell ref="D50:D51"/>
    <mergeCell ref="A47:A48"/>
    <mergeCell ref="F20:F21"/>
    <mergeCell ref="E23:E24"/>
    <mergeCell ref="F23:F24"/>
    <mergeCell ref="E26:E27"/>
    <mergeCell ref="F26:F27"/>
    <mergeCell ref="E29:E30"/>
    <mergeCell ref="F29:F30"/>
    <mergeCell ref="F47:F48"/>
    <mergeCell ref="E50:E51"/>
    <mergeCell ref="F50:F51"/>
    <mergeCell ref="A44:A45"/>
    <mergeCell ref="B44:B45"/>
    <mergeCell ref="D47:D48"/>
    <mergeCell ref="B47:B48"/>
    <mergeCell ref="C47:C48"/>
    <mergeCell ref="C44:C45"/>
    <mergeCell ref="D44:D45"/>
    <mergeCell ref="F2:F3"/>
    <mergeCell ref="E5:E6"/>
    <mergeCell ref="F5:F6"/>
    <mergeCell ref="E8:E9"/>
    <mergeCell ref="F8:F9"/>
    <mergeCell ref="E11:E12"/>
    <mergeCell ref="F11:F12"/>
    <mergeCell ref="F14:F15"/>
    <mergeCell ref="F17:F18"/>
    <mergeCell ref="A53:A54"/>
    <mergeCell ref="B53:B54"/>
    <mergeCell ref="C53:C54"/>
    <mergeCell ref="D53:D54"/>
    <mergeCell ref="E53:E54"/>
    <mergeCell ref="F53:F54"/>
    <mergeCell ref="F44:F45"/>
    <mergeCell ref="E47:E48"/>
    <mergeCell ref="G53:G54"/>
    <mergeCell ref="H53:H54"/>
    <mergeCell ref="A56:A57"/>
    <mergeCell ref="B56:B57"/>
    <mergeCell ref="C56:C57"/>
    <mergeCell ref="D56:D57"/>
    <mergeCell ref="E56:E57"/>
    <mergeCell ref="F56:F57"/>
    <mergeCell ref="G56:G57"/>
    <mergeCell ref="H56:H57"/>
    <mergeCell ref="A59:A60"/>
    <mergeCell ref="B59:B60"/>
    <mergeCell ref="C59:C60"/>
    <mergeCell ref="D59:D60"/>
    <mergeCell ref="E59:E60"/>
    <mergeCell ref="F59:F60"/>
    <mergeCell ref="G59:G60"/>
    <mergeCell ref="H59:H60"/>
    <mergeCell ref="A62:A63"/>
    <mergeCell ref="B62:B63"/>
    <mergeCell ref="C62:C63"/>
    <mergeCell ref="D62:D63"/>
    <mergeCell ref="E62:E63"/>
    <mergeCell ref="F62:F63"/>
    <mergeCell ref="G62:G63"/>
    <mergeCell ref="H62:H63"/>
    <mergeCell ref="A65:A66"/>
    <mergeCell ref="B65:B66"/>
    <mergeCell ref="C65:C66"/>
    <mergeCell ref="D65:D66"/>
    <mergeCell ref="E65:E66"/>
    <mergeCell ref="F65:F66"/>
    <mergeCell ref="G65:G66"/>
    <mergeCell ref="H65:H66"/>
    <mergeCell ref="A68:A69"/>
    <mergeCell ref="B68:B69"/>
    <mergeCell ref="C68:C69"/>
    <mergeCell ref="D68:D69"/>
    <mergeCell ref="E68:E69"/>
    <mergeCell ref="F68:F69"/>
    <mergeCell ref="G68:G69"/>
    <mergeCell ref="H68:H69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80:A81"/>
    <mergeCell ref="B80:B81"/>
    <mergeCell ref="C80:C81"/>
    <mergeCell ref="D80:D81"/>
    <mergeCell ref="E80:E81"/>
    <mergeCell ref="F80:F81"/>
    <mergeCell ref="G80:G81"/>
    <mergeCell ref="H80:H81"/>
    <mergeCell ref="A83:A84"/>
    <mergeCell ref="B83:B84"/>
    <mergeCell ref="C83:C84"/>
    <mergeCell ref="D83:D84"/>
    <mergeCell ref="E83:E84"/>
    <mergeCell ref="F83:F84"/>
    <mergeCell ref="G83:G84"/>
    <mergeCell ref="H83:H84"/>
    <mergeCell ref="A86:A87"/>
    <mergeCell ref="B86:B87"/>
    <mergeCell ref="C86:C87"/>
    <mergeCell ref="D86:D87"/>
    <mergeCell ref="E86:E87"/>
    <mergeCell ref="F86:F87"/>
    <mergeCell ref="G86:G87"/>
    <mergeCell ref="H86:H87"/>
    <mergeCell ref="A89:A90"/>
    <mergeCell ref="B89:B90"/>
    <mergeCell ref="C89:C90"/>
    <mergeCell ref="D89:D90"/>
    <mergeCell ref="E89:E90"/>
    <mergeCell ref="F89:F90"/>
    <mergeCell ref="G89:G90"/>
    <mergeCell ref="H89:H90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8:A99"/>
    <mergeCell ref="B98:B99"/>
    <mergeCell ref="C98:C99"/>
    <mergeCell ref="D98:D99"/>
    <mergeCell ref="E98:E99"/>
    <mergeCell ref="F98:F99"/>
    <mergeCell ref="G98:G99"/>
    <mergeCell ref="H98:H9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G116:G117"/>
    <mergeCell ref="H116:H117"/>
    <mergeCell ref="A116:A117"/>
    <mergeCell ref="B116:B117"/>
    <mergeCell ref="C116:C117"/>
    <mergeCell ref="D116:D117"/>
    <mergeCell ref="E116:E117"/>
    <mergeCell ref="F116:F117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13.421875" style="48" customWidth="1"/>
    <col min="2" max="2" width="16.140625" style="0" customWidth="1"/>
    <col min="3" max="3" width="13.421875" style="0" customWidth="1"/>
    <col min="4" max="4" width="14.57421875" style="0" customWidth="1"/>
    <col min="5" max="5" width="15.00390625" style="0" customWidth="1"/>
    <col min="6" max="6" width="7.57421875" style="0" customWidth="1"/>
  </cols>
  <sheetData>
    <row r="1" spans="1:6" ht="27" customHeight="1">
      <c r="A1" s="60" t="str">
        <f>"N° "&amp;'Liste Articles'!B5</f>
        <v>N° </v>
      </c>
      <c r="B1" s="46" t="s">
        <v>31</v>
      </c>
      <c r="C1" s="46"/>
      <c r="D1" s="46"/>
      <c r="E1" s="46"/>
      <c r="F1" s="46"/>
    </row>
    <row r="2" spans="1:6" ht="33.75" customHeight="1">
      <c r="A2" s="150" t="s">
        <v>32</v>
      </c>
      <c r="B2" s="150"/>
      <c r="C2" s="150"/>
      <c r="D2" s="150"/>
      <c r="E2" s="150"/>
      <c r="F2" s="150"/>
    </row>
    <row r="3" spans="1:6" ht="15.75">
      <c r="A3" s="151" t="s">
        <v>33</v>
      </c>
      <c r="B3" s="151"/>
      <c r="C3" s="151"/>
      <c r="D3" s="151"/>
      <c r="E3" s="151"/>
      <c r="F3" s="151"/>
    </row>
    <row r="4" spans="1:6" ht="15.75">
      <c r="A4" s="151" t="s">
        <v>34</v>
      </c>
      <c r="B4" s="151"/>
      <c r="C4" s="151"/>
      <c r="D4" s="151"/>
      <c r="E4" s="151"/>
      <c r="F4" s="151"/>
    </row>
    <row r="5" spans="1:6" ht="15.75">
      <c r="A5" s="152" t="s">
        <v>58</v>
      </c>
      <c r="B5" s="152"/>
      <c r="C5" s="152"/>
      <c r="D5" s="152"/>
      <c r="E5" s="152"/>
      <c r="F5" s="152"/>
    </row>
    <row r="6" spans="1:6" ht="15">
      <c r="A6" s="50"/>
      <c r="B6" s="50"/>
      <c r="C6" s="50"/>
      <c r="D6" s="50"/>
      <c r="E6" s="50"/>
      <c r="F6" s="50"/>
    </row>
    <row r="7" ht="15">
      <c r="A7" s="46" t="s">
        <v>35</v>
      </c>
    </row>
    <row r="8" ht="15">
      <c r="A8" s="46"/>
    </row>
    <row r="9" spans="1:6" ht="19.5" customHeight="1">
      <c r="A9" s="55" t="s">
        <v>43</v>
      </c>
      <c r="B9" s="51">
        <f>IF('Liste Articles'!B8="","",'Liste Articles'!B8)</f>
      </c>
      <c r="C9" s="55" t="s">
        <v>11</v>
      </c>
      <c r="D9" s="51">
        <f>IF('Liste Articles'!E8="","",'Liste Articles'!E8)</f>
      </c>
      <c r="E9" s="48"/>
      <c r="F9" s="48"/>
    </row>
    <row r="10" spans="1:6" ht="19.5" customHeight="1">
      <c r="A10" s="49" t="s">
        <v>48</v>
      </c>
      <c r="B10" s="54">
        <f>IF('Liste Articles'!B12="","",'Liste Articles'!B12)</f>
      </c>
      <c r="C10" s="49" t="s">
        <v>44</v>
      </c>
      <c r="D10" s="51">
        <f>IF('Liste Articles'!E12="","",'Liste Articles'!E12)</f>
      </c>
      <c r="E10" s="49" t="s">
        <v>36</v>
      </c>
      <c r="F10" s="51">
        <f>IF('Liste Articles'!G12="","",'Liste Articles'!G12)</f>
      </c>
    </row>
    <row r="11" spans="1:6" ht="19.5" customHeight="1">
      <c r="A11" s="49" t="s">
        <v>45</v>
      </c>
      <c r="B11" s="149">
        <f>IF('Liste Articles'!B9="","",'Liste Articles'!B9)</f>
      </c>
      <c r="C11" s="149"/>
      <c r="D11" s="149"/>
      <c r="E11" s="149"/>
      <c r="F11" s="149"/>
    </row>
    <row r="12" spans="1:6" ht="19.5" customHeight="1">
      <c r="A12" s="49" t="s">
        <v>46</v>
      </c>
      <c r="B12" s="51">
        <f>IF('Liste Articles'!B10="","",'Liste Articles'!B10)</f>
      </c>
      <c r="C12" s="49" t="s">
        <v>10</v>
      </c>
      <c r="D12" s="51">
        <f>IF('Liste Articles'!E10="","",'Liste Articles'!E10)</f>
      </c>
      <c r="E12" s="48"/>
      <c r="F12" s="48"/>
    </row>
    <row r="13" spans="1:6" ht="19.5" customHeight="1">
      <c r="A13" s="49" t="s">
        <v>47</v>
      </c>
      <c r="B13" s="51">
        <f>IF('Liste Articles'!B11="","",'Liste Articles'!B11)</f>
      </c>
      <c r="C13" s="49" t="s">
        <v>6</v>
      </c>
      <c r="D13" s="51">
        <f>IF('Liste Articles'!E11="","",'Liste Articles'!E11)</f>
      </c>
      <c r="E13" s="48"/>
      <c r="F13" s="48"/>
    </row>
    <row r="14" spans="1:6" ht="19.5" customHeight="1">
      <c r="A14" s="49"/>
      <c r="B14" s="52"/>
      <c r="C14" s="49"/>
      <c r="D14" s="52"/>
      <c r="E14" s="48"/>
      <c r="F14" s="48"/>
    </row>
    <row r="15" spans="1:6" ht="19.5" customHeight="1">
      <c r="A15" s="48" t="s">
        <v>37</v>
      </c>
      <c r="B15" s="48"/>
      <c r="C15" s="51">
        <f>IF('Liste Articles'!B13="","",'Liste Articles'!B13)</f>
      </c>
      <c r="D15" s="48"/>
      <c r="E15" s="48"/>
      <c r="F15" s="48"/>
    </row>
    <row r="16" spans="1:6" ht="19.5" customHeight="1">
      <c r="A16" s="49" t="s">
        <v>50</v>
      </c>
      <c r="B16" s="56">
        <f>IF('Liste Articles'!E13="","",'Liste Articles'!E13)</f>
      </c>
      <c r="C16" s="48"/>
      <c r="D16" s="49" t="s">
        <v>49</v>
      </c>
      <c r="E16" s="48">
        <f>IF('Liste Articles'!G13="","",'Liste Articles'!G13)</f>
      </c>
      <c r="F16" s="48"/>
    </row>
    <row r="17" ht="19.5" customHeight="1">
      <c r="A17" s="46"/>
    </row>
    <row r="18" ht="19.5" customHeight="1">
      <c r="A18" s="46" t="s">
        <v>38</v>
      </c>
    </row>
    <row r="19" spans="1:6" ht="20.25" customHeight="1">
      <c r="A19" s="148" t="s">
        <v>39</v>
      </c>
      <c r="B19" s="148"/>
      <c r="C19" s="148"/>
      <c r="D19" s="148"/>
      <c r="E19" s="148"/>
      <c r="F19" s="148"/>
    </row>
    <row r="20" spans="1:6" ht="28.5" customHeight="1">
      <c r="A20" s="147" t="s">
        <v>40</v>
      </c>
      <c r="B20" s="147"/>
      <c r="C20" s="147"/>
      <c r="D20" s="147"/>
      <c r="E20" s="147"/>
      <c r="F20" s="147"/>
    </row>
    <row r="21" spans="1:6" ht="34.5" customHeight="1">
      <c r="A21" s="147" t="s">
        <v>41</v>
      </c>
      <c r="B21" s="147"/>
      <c r="C21" s="147"/>
      <c r="D21" s="147"/>
      <c r="E21" s="147"/>
      <c r="F21" s="147"/>
    </row>
    <row r="22" ht="19.5" customHeight="1">
      <c r="A22" s="47"/>
    </row>
    <row r="23" ht="19.5" customHeight="1">
      <c r="A23" s="2" t="s">
        <v>59</v>
      </c>
    </row>
    <row r="24" ht="19.5" customHeight="1"/>
    <row r="25" ht="19.5" customHeight="1">
      <c r="D25" s="2" t="s">
        <v>42</v>
      </c>
    </row>
  </sheetData>
  <sheetProtection password="9C57" sheet="1" objects="1" scenarios="1"/>
  <mergeCells count="8">
    <mergeCell ref="A21:F21"/>
    <mergeCell ref="A20:F20"/>
    <mergeCell ref="A19:F19"/>
    <mergeCell ref="B11:F1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Berber</dc:creator>
  <cp:keywords/>
  <dc:description/>
  <cp:lastModifiedBy>Nicolas</cp:lastModifiedBy>
  <cp:lastPrinted>2018-10-29T07:18:05Z</cp:lastPrinted>
  <dcterms:created xsi:type="dcterms:W3CDTF">2013-01-17T17:40:16Z</dcterms:created>
  <dcterms:modified xsi:type="dcterms:W3CDTF">2018-10-29T07:20:41Z</dcterms:modified>
  <cp:category/>
  <cp:version/>
  <cp:contentType/>
  <cp:contentStatus/>
</cp:coreProperties>
</file>